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APC\2024\Planes de Acción\Formulación\"/>
    </mc:Choice>
  </mc:AlternateContent>
  <xr:revisionPtr revIDLastSave="0" documentId="13_ncr:1_{114963BE-4BDB-4863-9684-F75DDA7B0C4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lan de Acción 2024" sheetId="1" r:id="rId1"/>
    <sheet name="Ident. de contratistas" sheetId="2" r:id="rId2"/>
    <sheet name="Ident. de recursos" sheetId="3" r:id="rId3"/>
    <sheet name="Dato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A14" i="4" l="1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13" i="4"/>
  <c r="D192" i="4"/>
  <c r="D193" i="4"/>
  <c r="D194" i="4"/>
  <c r="D195" i="4"/>
  <c r="D196" i="4"/>
  <c r="D197" i="4"/>
  <c r="D198" i="4"/>
  <c r="D199" i="4"/>
  <c r="D200" i="4"/>
  <c r="D191" i="4"/>
  <c r="G12" i="2"/>
  <c r="I12" i="2" s="1"/>
  <c r="J12" i="2" s="1"/>
  <c r="H12" i="2" l="1"/>
  <c r="G9" i="2"/>
  <c r="H9" i="2" s="1"/>
  <c r="G11" i="2"/>
  <c r="H11" i="2" s="1"/>
  <c r="G13" i="2"/>
  <c r="I13" i="2" s="1"/>
  <c r="J13" i="2" s="1"/>
  <c r="G14" i="2"/>
  <c r="I14" i="2" s="1"/>
  <c r="J14" i="2" s="1"/>
  <c r="G15" i="2"/>
  <c r="H15" i="2" s="1"/>
  <c r="G16" i="2"/>
  <c r="H16" i="2" s="1"/>
  <c r="G17" i="2"/>
  <c r="I17" i="2" s="1"/>
  <c r="J17" i="2" s="1"/>
  <c r="G18" i="2"/>
  <c r="I18" i="2" s="1"/>
  <c r="J18" i="2" s="1"/>
  <c r="G19" i="2"/>
  <c r="H19" i="2" s="1"/>
  <c r="G20" i="2"/>
  <c r="I20" i="2" s="1"/>
  <c r="J20" i="2" s="1"/>
  <c r="G21" i="2"/>
  <c r="I21" i="2" s="1"/>
  <c r="J21" i="2" s="1"/>
  <c r="G22" i="2"/>
  <c r="I22" i="2" s="1"/>
  <c r="J22" i="2" s="1"/>
  <c r="G23" i="2"/>
  <c r="H23" i="2" s="1"/>
  <c r="G24" i="2"/>
  <c r="I24" i="2" s="1"/>
  <c r="J24" i="2" s="1"/>
  <c r="G25" i="2"/>
  <c r="H25" i="2" s="1"/>
  <c r="G26" i="2"/>
  <c r="I26" i="2" s="1"/>
  <c r="J26" i="2" s="1"/>
  <c r="G27" i="2"/>
  <c r="H27" i="2" s="1"/>
  <c r="G10" i="2"/>
  <c r="H10" i="2" s="1"/>
  <c r="H21" i="2" l="1"/>
  <c r="H20" i="2"/>
  <c r="I9" i="2"/>
  <c r="J9" i="2" s="1"/>
  <c r="H26" i="2"/>
  <c r="H22" i="2"/>
  <c r="H24" i="2"/>
  <c r="H17" i="2"/>
  <c r="H13" i="2"/>
  <c r="I11" i="2"/>
  <c r="J11" i="2" s="1"/>
  <c r="I16" i="2"/>
  <c r="J16" i="2" s="1"/>
  <c r="I25" i="2"/>
  <c r="J25" i="2" s="1"/>
  <c r="H14" i="2"/>
  <c r="I27" i="2"/>
  <c r="J27" i="2" s="1"/>
  <c r="I23" i="2"/>
  <c r="J23" i="2" s="1"/>
  <c r="I19" i="2"/>
  <c r="J19" i="2" s="1"/>
  <c r="I15" i="2"/>
  <c r="J15" i="2" s="1"/>
  <c r="H18" i="2"/>
  <c r="I10" i="2"/>
  <c r="I28" i="2" l="1"/>
  <c r="J10" i="2"/>
  <c r="J28" i="2" s="1"/>
  <c r="B13" i="3"/>
  <c r="B15" i="3"/>
  <c r="B19" i="3"/>
  <c r="B11" i="3"/>
  <c r="B18" i="3"/>
  <c r="B17" i="3"/>
  <c r="B16" i="3"/>
  <c r="B14" i="3"/>
  <c r="B12" i="3"/>
  <c r="B10" i="3"/>
  <c r="B9" i="3"/>
</calcChain>
</file>

<file path=xl/sharedStrings.xml><?xml version="1.0" encoding="utf-8"?>
<sst xmlns="http://schemas.openxmlformats.org/spreadsheetml/2006/main" count="593" uniqueCount="583">
  <si>
    <t>Actividad General</t>
  </si>
  <si>
    <t>Periodo de ejecución</t>
  </si>
  <si>
    <t>Nombre</t>
  </si>
  <si>
    <t>Fórmula</t>
  </si>
  <si>
    <t>Meta</t>
  </si>
  <si>
    <t>Ponderación</t>
  </si>
  <si>
    <t>Unidad o grupo responsable</t>
  </si>
  <si>
    <t>Tendencia del indicador</t>
  </si>
  <si>
    <t>Criterio del indicador</t>
  </si>
  <si>
    <t>Clasificación unidad de medida</t>
  </si>
  <si>
    <t>Proyectos o acciones orientadoras</t>
  </si>
  <si>
    <t>Armonización Plan Estratégico de Desarrollo 2018-2030</t>
  </si>
  <si>
    <t>Armonización Plan Indicativo 2022-2025</t>
  </si>
  <si>
    <t>Actividades especificas</t>
  </si>
  <si>
    <t xml:space="preserve">Plan de Acción 2024 Unidad </t>
  </si>
  <si>
    <t>Código</t>
  </si>
  <si>
    <t xml:space="preserve">Lineamientos Estratégico </t>
  </si>
  <si>
    <t>Metas Estratégicas</t>
  </si>
  <si>
    <t>Estrategias</t>
  </si>
  <si>
    <t>Ejes transformadores</t>
  </si>
  <si>
    <t>Lineamientos de acción</t>
  </si>
  <si>
    <t>Productos esperado</t>
  </si>
  <si>
    <t xml:space="preserve">Indicadores </t>
  </si>
  <si>
    <t>Tipo de indicador</t>
  </si>
  <si>
    <t>•
•
•
•
•</t>
  </si>
  <si>
    <t xml:space="preserve">Rubro: </t>
  </si>
  <si>
    <t>Descripción de necesidad</t>
  </si>
  <si>
    <t>Perfil</t>
  </si>
  <si>
    <t>Cantidad</t>
  </si>
  <si>
    <t>Tiempo de contrato</t>
  </si>
  <si>
    <t xml:space="preserve">Meses </t>
  </si>
  <si>
    <t>Días</t>
  </si>
  <si>
    <t>Valor unitario</t>
  </si>
  <si>
    <t>Valor unitario con incremento</t>
  </si>
  <si>
    <t>Valor total</t>
  </si>
  <si>
    <t>Valor total con incremento</t>
  </si>
  <si>
    <t>Actividades</t>
  </si>
  <si>
    <t>Incremento:</t>
  </si>
  <si>
    <t>Nivel</t>
  </si>
  <si>
    <t>Contratos de Prestación de Servicios</t>
  </si>
  <si>
    <t>Valor 2023</t>
  </si>
  <si>
    <t>Asesor II</t>
  </si>
  <si>
    <t>Asesor I</t>
  </si>
  <si>
    <t>Profesional especializado</t>
  </si>
  <si>
    <t>Profesional</t>
  </si>
  <si>
    <t>Técnico</t>
  </si>
  <si>
    <t>Asistencial</t>
  </si>
  <si>
    <t xml:space="preserve">Total </t>
  </si>
  <si>
    <t>Código del rubro</t>
  </si>
  <si>
    <t>Nombre del rubro</t>
  </si>
  <si>
    <t>Identificación de recursos</t>
  </si>
  <si>
    <t>Valor 2024</t>
  </si>
  <si>
    <t>Descripción del bien o servicio</t>
  </si>
  <si>
    <t>Rubros 2024</t>
  </si>
  <si>
    <t/>
  </si>
  <si>
    <t>2.1.1.01.01.001.01.1</t>
  </si>
  <si>
    <t>Sueldo Básico Administrativos</t>
  </si>
  <si>
    <t>2.1.1.01.01.001.01.2</t>
  </si>
  <si>
    <t>Sueldo Básico Docentes</t>
  </si>
  <si>
    <t>2.1.1.01.01.001.01.3</t>
  </si>
  <si>
    <t>Sueldo Trabajadores Oficiales</t>
  </si>
  <si>
    <t>2.1.1.01.01.001.02.1</t>
  </si>
  <si>
    <t>Horas Extras, Dominicales, Festivos, Administrativos</t>
  </si>
  <si>
    <t>2.1.1.01.01.001.03.1</t>
  </si>
  <si>
    <t>Gastos de Representación Administrativos</t>
  </si>
  <si>
    <t>2.1.1.01.01.001.07.1</t>
  </si>
  <si>
    <t>Bonificación por Servicios Prestados Administrativos</t>
  </si>
  <si>
    <t>2.1.1.01.01.001.07.2</t>
  </si>
  <si>
    <t>Bonificación por Servicios Prestados Docentes</t>
  </si>
  <si>
    <t>2.1.1.01.01.001.08.01.1</t>
  </si>
  <si>
    <t>Prima de Navidad Administrativos</t>
  </si>
  <si>
    <t>2.1.1.01.01.001.08.01.2</t>
  </si>
  <si>
    <t>Prima de Navidad Docentes</t>
  </si>
  <si>
    <t>2.1.1.01.01.001.08.01.3</t>
  </si>
  <si>
    <t>Prima de Navidad Trabajadores Oficiales</t>
  </si>
  <si>
    <t>2.1.1.01.01.001.08.02.1</t>
  </si>
  <si>
    <t>Prima de Vacaciones Administrativos</t>
  </si>
  <si>
    <t>2.1.1.01.01.001.08.02.2</t>
  </si>
  <si>
    <t>Prima de Vacaciones Docentes</t>
  </si>
  <si>
    <t>2.1.1.01.01.001.08.02.3</t>
  </si>
  <si>
    <t>Prima de Vacaciones Trabajadores Oficiales</t>
  </si>
  <si>
    <t>2.1.1.01.01.001.09.1</t>
  </si>
  <si>
    <t>Prima Técnica Administrativos</t>
  </si>
  <si>
    <t>2.1.1.01.01.002.04.1</t>
  </si>
  <si>
    <t>Prima Semestral Administrativos</t>
  </si>
  <si>
    <t>2.1.1.01.01.002.04.2</t>
  </si>
  <si>
    <t>Prima Semetral Docentes</t>
  </si>
  <si>
    <t>2.1.1.01.01.002.04.3</t>
  </si>
  <si>
    <t>Prima Semestral Trabajadores Oficiales</t>
  </si>
  <si>
    <t>2.1.1.01.01.002.12.02.1</t>
  </si>
  <si>
    <t>Prima de Antigüedad Administrativos</t>
  </si>
  <si>
    <t>2.1.1.01.01.002.12.02.2</t>
  </si>
  <si>
    <t>Prima de Antigüedad Trabajadores Oficiales</t>
  </si>
  <si>
    <t>2.1.1.01.01.002.99.1</t>
  </si>
  <si>
    <t>Quinquenios</t>
  </si>
  <si>
    <t>2.1.1.01.01.002.99.2</t>
  </si>
  <si>
    <t>Aportes Convención Colectiva de Trabajadores</t>
  </si>
  <si>
    <t>2.1.1.01.01.002.99.3</t>
  </si>
  <si>
    <t>Aportes Organizaciones Sindicales - Acuerdos de Negociación</t>
  </si>
  <si>
    <t>2.1.1.01.01.002.99.4</t>
  </si>
  <si>
    <t>Subsidio Familiar</t>
  </si>
  <si>
    <t>2.1.1.01.01.002.99.5</t>
  </si>
  <si>
    <t>Plan de Salud Trabajadores Oficiales</t>
  </si>
  <si>
    <t>2.1.1.01.01.002.99.6</t>
  </si>
  <si>
    <t>Plan de Salud de Pensionados</t>
  </si>
  <si>
    <t>2.1.1.01.01.002.99.7</t>
  </si>
  <si>
    <t>Subsidio libros pensionados</t>
  </si>
  <si>
    <t>2.1.1.01.01.002.99.8</t>
  </si>
  <si>
    <t>Subsidio familiar pensionados</t>
  </si>
  <si>
    <t>2.1.1.01.01.002.99.9</t>
  </si>
  <si>
    <t>Educación Libros Convención Colectiva</t>
  </si>
  <si>
    <t>2.1.1.01.01.002.99.10</t>
  </si>
  <si>
    <t>Defunción y Matrimonio Personal administrativo</t>
  </si>
  <si>
    <t>2.1.1.01.01.002.99.11</t>
  </si>
  <si>
    <t>Convención Colectiva y Mesas de Diálogo - Bienestar Institucional</t>
  </si>
  <si>
    <t>2.1.1.01.02.001.01.1</t>
  </si>
  <si>
    <t>Pensiones Públicas Administrativos</t>
  </si>
  <si>
    <t>2.1.1.01.02.001.01.2</t>
  </si>
  <si>
    <t>Pensiones Públicas Docentes</t>
  </si>
  <si>
    <t>2.1.1.01.02.001.01.3</t>
  </si>
  <si>
    <t>Pensiones Públicas Trabajadores Oficiales</t>
  </si>
  <si>
    <t>2.1.1.01.02.001.02.1</t>
  </si>
  <si>
    <t>Pensiones Privadas Administrativos</t>
  </si>
  <si>
    <t>2.1.1.01.02.001.02.2</t>
  </si>
  <si>
    <t>Pensiones Privadas Docentes</t>
  </si>
  <si>
    <t>2.1.1.01.02.001.02.3</t>
  </si>
  <si>
    <t>Pensiones Privadas Trabajadores Oficiales</t>
  </si>
  <si>
    <t>2.1.1.01.02.002.02.1</t>
  </si>
  <si>
    <t>Salud Privada Administrativos</t>
  </si>
  <si>
    <t>2.1.1.01.02.002.02.2</t>
  </si>
  <si>
    <t>Salud Privada Docentes</t>
  </si>
  <si>
    <t>2.1.1.01.02.002.02.3</t>
  </si>
  <si>
    <t>Salud Privada Trabajadores Oficiales</t>
  </si>
  <si>
    <t>2.1.1.01.02.003.01.1</t>
  </si>
  <si>
    <t>Cesantías Fondos Públicos Administrativos</t>
  </si>
  <si>
    <t>2.1.1.01.02.003.01.2</t>
  </si>
  <si>
    <t>Cesantías Fondos Públicos Docentes</t>
  </si>
  <si>
    <t>2.1.1.01.02.003.01.3</t>
  </si>
  <si>
    <t>Cesantías Fondos Públicos Trabajadores Oficiales</t>
  </si>
  <si>
    <t>2.1.1.01.02.003.02.1</t>
  </si>
  <si>
    <t>Cesantías Fondos Privados Administrativos</t>
  </si>
  <si>
    <t>2.1.1.01.02.003.02.2</t>
  </si>
  <si>
    <t>Cesantías Fondos Privados Docentes</t>
  </si>
  <si>
    <t>2.1.1.01.02.003.02.3</t>
  </si>
  <si>
    <t>Cesantías Fondos Privados Trabajadores Oficiales</t>
  </si>
  <si>
    <t>2.1.1.01.02.004.01.1</t>
  </si>
  <si>
    <t>Caja de Compensación Administrativos</t>
  </si>
  <si>
    <t>2.1.1.01.02.004.01.2</t>
  </si>
  <si>
    <t>Caja de Compensación Docentes</t>
  </si>
  <si>
    <t>2.1.1.01.02.004.01.3</t>
  </si>
  <si>
    <t>Caja de Compensación Trabajadores Oficiales</t>
  </si>
  <si>
    <t>2.1.1.01.02.005.01.1</t>
  </si>
  <si>
    <t>Riesgos Laborales Administrativos</t>
  </si>
  <si>
    <t>2.1.1.01.02.005.01.2</t>
  </si>
  <si>
    <t>Riesgos Laborales Docentes</t>
  </si>
  <si>
    <t>2.1.1.01.02.005.01.3</t>
  </si>
  <si>
    <t>Riesgos Laborales Trabajadores Oficiales</t>
  </si>
  <si>
    <t>2.1.1.01.02.006.1</t>
  </si>
  <si>
    <t>ICBF Administrativos</t>
  </si>
  <si>
    <t>2.1.1.01.02.006.2</t>
  </si>
  <si>
    <t>ICBF Docentes</t>
  </si>
  <si>
    <t>2.1.1.01.02.006.3</t>
  </si>
  <si>
    <t>ICBF Trabajadores Oficiales</t>
  </si>
  <si>
    <t>2.1.1.01.03.001.02</t>
  </si>
  <si>
    <t>Indemnización por vacaciones</t>
  </si>
  <si>
    <t>2.1.1.01.03.001.03</t>
  </si>
  <si>
    <t>Bonificación especial de recreación</t>
  </si>
  <si>
    <t>2.1.1.02.01.001.01.1</t>
  </si>
  <si>
    <t>Sueldo Básico Facultad de Ingeniería</t>
  </si>
  <si>
    <t>2.1.1.02.01.001.01.2</t>
  </si>
  <si>
    <t>Sueldo Básico Facultad de Ciencias y Educación</t>
  </si>
  <si>
    <t>2.1.1.02.01.001.01.3</t>
  </si>
  <si>
    <t>Sueldo Básico Facultad de Medio ambiente y recursos naturales</t>
  </si>
  <si>
    <t>2.1.1.02.01.001.01.4</t>
  </si>
  <si>
    <t>Sueldo Básico Facultad Tecnológica</t>
  </si>
  <si>
    <t>2.1.1.02.01.001.01.5</t>
  </si>
  <si>
    <t>Sueldo Básico Facultad Artes ASAB</t>
  </si>
  <si>
    <t>2.1.1.02.01.001.01.6</t>
  </si>
  <si>
    <t>Sueldo Básico Ilud</t>
  </si>
  <si>
    <t>2.1.1.02.01.001.01.7</t>
  </si>
  <si>
    <t>Sueldo Básico Facultad de Ciencias y Educación - Maestría en Educación Guajira</t>
  </si>
  <si>
    <t>2.1.1.02.01.001.01.8</t>
  </si>
  <si>
    <t>Sueldo Básico Facultad de Ciencias Matemáticas y Naturales</t>
  </si>
  <si>
    <t>2.1.1.02.01.001.06.1</t>
  </si>
  <si>
    <t>Prima de Servicios Facultad de Ingeniería</t>
  </si>
  <si>
    <t>2.1.1.02.01.001.06.2</t>
  </si>
  <si>
    <t>Prima de Servicios Facultad de Ciencias y Educación</t>
  </si>
  <si>
    <t>2.1.1.02.01.001.06.3</t>
  </si>
  <si>
    <t>Prima de Servicios Facultad de Medio ambiente y recursos naturales</t>
  </si>
  <si>
    <t>2.1.1.02.01.001.06.4</t>
  </si>
  <si>
    <t>Prima de Servicios Facultad Tecnológica</t>
  </si>
  <si>
    <t>2.1.1.02.01.001.06.5</t>
  </si>
  <si>
    <t>Prima de Servicios Facultad Artes ASAB</t>
  </si>
  <si>
    <t>2.1.1.02.01.001.06.6</t>
  </si>
  <si>
    <t>Prima de Servicios Ilud</t>
  </si>
  <si>
    <t>2.1.1.02.01.001.06.7</t>
  </si>
  <si>
    <t>Prima de Servicios Facultad de Ciencias Matemáticas y Naturales</t>
  </si>
  <si>
    <t>2.1.1.02.01.001.08.01.1</t>
  </si>
  <si>
    <t>Prima de Navidad Facultad de Ingeniería</t>
  </si>
  <si>
    <t>2.1.1.02.01.001.08.01.2</t>
  </si>
  <si>
    <t>Prima de Navidad Facultad de Ciencias y Educación</t>
  </si>
  <si>
    <t>2.1.1.02.01.001.08.01.3</t>
  </si>
  <si>
    <t>Prima de Navidad Facultad de Medio ambiente y recursos naturales</t>
  </si>
  <si>
    <t>2.1.1.02.01.001.08.01.4</t>
  </si>
  <si>
    <t>Prima de Navidad Facultad Tecnológica</t>
  </si>
  <si>
    <t>2.1.1.02.01.001.08.01.5</t>
  </si>
  <si>
    <t>Prima de Navidad Facultad Artes ASAB</t>
  </si>
  <si>
    <t>2.1.1.02.01.001.08.01.6</t>
  </si>
  <si>
    <t>Prima de Navidad Ilud</t>
  </si>
  <si>
    <t>2.1.1.02.01.001.08.01.7</t>
  </si>
  <si>
    <t>Prima de Navidad Facultad de Ciencias Matemáticas y Naturales</t>
  </si>
  <si>
    <t>2.1.1.02.01.001.08.02.1</t>
  </si>
  <si>
    <t>Prima de Vacaciones Facultad de Ingeniería</t>
  </si>
  <si>
    <t>2.1.1.02.01.001.08.02.2</t>
  </si>
  <si>
    <t>Prima de Vacaciones Facultad de Ciencias y Educación</t>
  </si>
  <si>
    <t>2.1.1.02.01.001.08.02.3</t>
  </si>
  <si>
    <t>Prima de Vacaciones Facultad de Medio ambiente y recursos naturales</t>
  </si>
  <si>
    <t>2.1.1.02.01.001.08.02.4</t>
  </si>
  <si>
    <t>Prima de Vacaciones Facultad Tecnológica</t>
  </si>
  <si>
    <t>2.1.1.02.01.001.08.02.5</t>
  </si>
  <si>
    <t>Prima de Vacaciones Facultad Artes ASAB</t>
  </si>
  <si>
    <t>2.1.1.02.01.001.08.02.6</t>
  </si>
  <si>
    <t>Prima de Vacaciones Ilud</t>
  </si>
  <si>
    <t>2.1.1.02.01.001.08.02.7</t>
  </si>
  <si>
    <t>Prima de Vacaciones Facultad de Ciencias Matemáticas y Naturales</t>
  </si>
  <si>
    <t>2.1.1.02.02.001.01.1</t>
  </si>
  <si>
    <t>Pensiones Públicas Facultad de Ingeniería</t>
  </si>
  <si>
    <t>2.1.1.02.02.001.01.2</t>
  </si>
  <si>
    <t>Pensiones Públicas Facultad de Ciencias y Educación</t>
  </si>
  <si>
    <t>2.1.1.02.02.001.01.3</t>
  </si>
  <si>
    <t>Pensiones Públicas Facultad de Medio ambiente y recursos naturales</t>
  </si>
  <si>
    <t>2.1.1.02.02.001.01.4</t>
  </si>
  <si>
    <t>Pensiones Públicas Facultad Tecnológica</t>
  </si>
  <si>
    <t>2.1.1.02.02.001.01.5</t>
  </si>
  <si>
    <t>Pensiones Públicas Facultad Artes ASAB</t>
  </si>
  <si>
    <t>2.1.1.02.02.001.01.6</t>
  </si>
  <si>
    <t>Pensiones Públicas Ilud</t>
  </si>
  <si>
    <t>2.1.1.02.02.001.01.7</t>
  </si>
  <si>
    <t>Pensiones Públicas Facultad de Ciencias Matemáticas y Naturales</t>
  </si>
  <si>
    <t>2.1.1.02.02.001.02.1</t>
  </si>
  <si>
    <t>Pensiones Privadas Facultad de Ingeniería</t>
  </si>
  <si>
    <t>2.1.1.02.02.001.02.2</t>
  </si>
  <si>
    <t>Pensiones Privadas Facultad de Ciencias y Educación</t>
  </si>
  <si>
    <t>2.1.1.02.02.001.02.3</t>
  </si>
  <si>
    <t>Pensiones Privadas  Facultad de Medio ambiente y recursos naturales</t>
  </si>
  <si>
    <t>2.1.1.02.02.001.02.4</t>
  </si>
  <si>
    <t>Pensiones Privadas Facultad Tecnológica</t>
  </si>
  <si>
    <t>2.1.1.02.02.001.02.5</t>
  </si>
  <si>
    <t>Pensiones Privadas Facultad Artes ASAB</t>
  </si>
  <si>
    <t>2.1.1.02.02.001.02.6</t>
  </si>
  <si>
    <t>Pensiones Privadas  Ilud</t>
  </si>
  <si>
    <t>2.1.1.02.02.001.02.7</t>
  </si>
  <si>
    <t>Pensiones Privadas  Facultad de Ciencias Matemáticas y Naturales</t>
  </si>
  <si>
    <t>2.1.1.02.02.002.02.1</t>
  </si>
  <si>
    <t>Salud Privada Facultad de Ingeniería</t>
  </si>
  <si>
    <t>2.1.1.02.02.002.02.2</t>
  </si>
  <si>
    <t>Salud Privada Facultad de Ciencias y Educación</t>
  </si>
  <si>
    <t>2.1.1.02.02.002.02.3</t>
  </si>
  <si>
    <t>Salud Privada Facultad de Medio ambiente y recursos naturales</t>
  </si>
  <si>
    <t>2.1.1.02.02.002.02.4</t>
  </si>
  <si>
    <t>Salud Privada Facultad Tecnológica</t>
  </si>
  <si>
    <t>2.1.1.02.02.002.02.5</t>
  </si>
  <si>
    <t>Salud Privada Facultad Artes ASAB</t>
  </si>
  <si>
    <t>2.1.1.02.02.002.02.6</t>
  </si>
  <si>
    <t>Salud Privada Ilud</t>
  </si>
  <si>
    <t>2.1.1.02.02.002.02.7</t>
  </si>
  <si>
    <t>Salud Privada Facultad de Ciencias Matemáticas y Naturales</t>
  </si>
  <si>
    <t>O211020200301-1</t>
  </si>
  <si>
    <t>Cesantías Fondos Públicos Facultad de Ingeniería</t>
  </si>
  <si>
    <t>O211020200301-2</t>
  </si>
  <si>
    <t>Cesantías Fondos Públicos Facultad de Ciencias y Educación</t>
  </si>
  <si>
    <t>O211020200301-3</t>
  </si>
  <si>
    <t>Cesantías Fondos Públicos Facultad de Medio ambiente y recursos naturales</t>
  </si>
  <si>
    <t>O211020200301-4</t>
  </si>
  <si>
    <t>Cesantías Fondos Públicos Facultad Tecnológica</t>
  </si>
  <si>
    <t>O211020200301-5</t>
  </si>
  <si>
    <t>Cesantías Fondos Públicos Facultad Artes ASAB</t>
  </si>
  <si>
    <t>O211020200301-6</t>
  </si>
  <si>
    <t>Cesantías Fondos Públicos Ilud</t>
  </si>
  <si>
    <t>O211020200301-7</t>
  </si>
  <si>
    <t>Cesantías Fondos Públicos  Facultad de Ciencias Matemáticas y Naturales</t>
  </si>
  <si>
    <t>2.1.1.02.02.003.02.1</t>
  </si>
  <si>
    <t>Cesantías Fondos Privados Facultad de Ingeniería</t>
  </si>
  <si>
    <t>2.1.1.02.02.003.02.2</t>
  </si>
  <si>
    <t>Cesantías Fondos Privados Facultad de Ciencias y Educación</t>
  </si>
  <si>
    <t>2.1.1.02.02.003.02.3</t>
  </si>
  <si>
    <t>Cesantías Fondos Privados Facultad de Medio ambiente y recursos naturales</t>
  </si>
  <si>
    <t>2.1.1.02.02.003.02.4</t>
  </si>
  <si>
    <t>Cesantías Fondos Privados Facultad Tecnológica</t>
  </si>
  <si>
    <t>2.1.1.02.02.003.02.5</t>
  </si>
  <si>
    <t>Cesantías Fondos Privados Facultad Artes ASAB</t>
  </si>
  <si>
    <t>2.1.1.02.02.003.02.6</t>
  </si>
  <si>
    <t>Cesantías Fondos Privados Ilud</t>
  </si>
  <si>
    <t>2.1.1.02.02.003.02.7</t>
  </si>
  <si>
    <t>Cesantías Fondos Privados Facultad de Ciencias Matemáticas y Naturales</t>
  </si>
  <si>
    <t>2.1.1.02.02.004.01.1</t>
  </si>
  <si>
    <t>Caja de Compensación Facultad de Ingeniería</t>
  </si>
  <si>
    <t>2.1.1.02.02.004.01.2</t>
  </si>
  <si>
    <t>Caja de Compensación Facultad de Ciencias y Educación</t>
  </si>
  <si>
    <t>2.1.1.02.02.004.01.3</t>
  </si>
  <si>
    <t>Caja de Compensación Facultad de Medio ambiente y recursos naturales</t>
  </si>
  <si>
    <t>2.1.1.02.02.004.01.4</t>
  </si>
  <si>
    <t>Caja de Compensación Facultad Tecnológica</t>
  </si>
  <si>
    <t>2.1.1.02.02.004.01.5</t>
  </si>
  <si>
    <t>Caja de Compensación Facultad Artes ASAB</t>
  </si>
  <si>
    <t>2.1.1.02.02.004.01.6</t>
  </si>
  <si>
    <t>Caja de Compensación Ilud</t>
  </si>
  <si>
    <t>2.1.1.02.02.004.01.7</t>
  </si>
  <si>
    <t>Caja de Compensación Facultad de Ciencias Matemáticas y Naturales</t>
  </si>
  <si>
    <t>2.1.1.02.02.005.01.1</t>
  </si>
  <si>
    <t>ARL Facultad de Ingeniería</t>
  </si>
  <si>
    <t>2.1.1.02.02.005.01.2</t>
  </si>
  <si>
    <t>ARL Facultad de Ciencias y Educación</t>
  </si>
  <si>
    <t>2.1.1.02.02.005.01.3</t>
  </si>
  <si>
    <t>ARL Facultad de Medio Ambiente y Recursos Naturales</t>
  </si>
  <si>
    <t>2.1.1.02.02.005.01.4</t>
  </si>
  <si>
    <t>ARL Facultad Tecnológica</t>
  </si>
  <si>
    <t>2.1.1.02.02.005.01.5</t>
  </si>
  <si>
    <t>ARL Facultad Artes ASAB</t>
  </si>
  <si>
    <t>2.1.1.02.02.005.01.6</t>
  </si>
  <si>
    <t>ARL Ilud</t>
  </si>
  <si>
    <t>2.1.1.02.02.005.01.7</t>
  </si>
  <si>
    <t>ARL Facultad de Ciencias Matemáticas y Naturales</t>
  </si>
  <si>
    <t>O2110202006-1</t>
  </si>
  <si>
    <t>ICBF Facultad Ingeniería</t>
  </si>
  <si>
    <t>O2110202006-2</t>
  </si>
  <si>
    <t>ICBF Facultad Ciencias y Educación</t>
  </si>
  <si>
    <t>O2110202006-3</t>
  </si>
  <si>
    <t>ICBF Facultad Medio Ambiente y Recursos Naturales</t>
  </si>
  <si>
    <t>O2110202006-4</t>
  </si>
  <si>
    <t>ICBF Facultad Tecnológica</t>
  </si>
  <si>
    <t>O2110202006-5</t>
  </si>
  <si>
    <t>ICBF Facultad Artes ASAB</t>
  </si>
  <si>
    <t>O2110202006-6</t>
  </si>
  <si>
    <t>ICBF Ilud</t>
  </si>
  <si>
    <t>O2110202006-7</t>
  </si>
  <si>
    <t>ICBF Facultad de Ciencias Matemáticas y Naturales</t>
  </si>
  <si>
    <t>2.1.2.01.01.003.03.02</t>
  </si>
  <si>
    <t>Maquinaria de informática y sus partes, piezas y accesorios</t>
  </si>
  <si>
    <t>2.1.2.01.01.005.02.03.01.01</t>
  </si>
  <si>
    <t>Paquetes de software</t>
  </si>
  <si>
    <t>2.1.2.02.01.002.08.02.3.6.9</t>
  </si>
  <si>
    <t>Uniformes de trabajo (DOTACIÓN)</t>
  </si>
  <si>
    <t>2.1.2.02.01.002.08.02.3.6.10</t>
  </si>
  <si>
    <t>Uniformes deportivos</t>
  </si>
  <si>
    <t>2.1.2.02.01.003.02.01.15.99</t>
  </si>
  <si>
    <t>Pastas o pulpas de otras fibras n.c.p. para papel</t>
  </si>
  <si>
    <t>2.1.2.02.01.003.02.08.00.05</t>
  </si>
  <si>
    <t>Planchas de impresión fotograbadas y láminas zincograbadas y demás productos del fotograbado y zincograbado</t>
  </si>
  <si>
    <t>2.1.2.02.01.003.03.31.101</t>
  </si>
  <si>
    <t>Gasolina motor corriente</t>
  </si>
  <si>
    <t>2.1.2.02.01.003.03.36.103</t>
  </si>
  <si>
    <t>Diésel oil ACPM (fuel gas gasoil marine gas)</t>
  </si>
  <si>
    <t>2.1.2.02.01.003.05.02.61.99</t>
  </si>
  <si>
    <t>Otros medicamentos n.c.p. para uso humano terapéutico o profiláctico</t>
  </si>
  <si>
    <t>2.1.2.02.01.003.06.09.09.6</t>
  </si>
  <si>
    <t>Cartuchos plásticos para impresora de computador</t>
  </si>
  <si>
    <t>2.1.2.02.01.003.08.09.09.9.7</t>
  </si>
  <si>
    <t>Artículos n.c.p. para protección</t>
  </si>
  <si>
    <t>2.1.2.02.01.004.02</t>
  </si>
  <si>
    <t>Productos metálicos elaborados (excepto maquinaria y equipo)</t>
  </si>
  <si>
    <t>2.1.2.02.01.004.02.09.99.89</t>
  </si>
  <si>
    <t>Articulos n.c.p. de metal moldeado</t>
  </si>
  <si>
    <t>2.1.2.02.01.004.02.09.99.91</t>
  </si>
  <si>
    <t>Artículos n.c.p. de ferretería y cerrajería</t>
  </si>
  <si>
    <t>2.1.2.02.02.005.04.07.1.0</t>
  </si>
  <si>
    <t>Servicios de instalación de vidrios y ventanas</t>
  </si>
  <si>
    <t>2.1.2.02.02.006.03.02.9.1</t>
  </si>
  <si>
    <t>Alojamiento; servicios de suministros de comidas y bebidas</t>
  </si>
  <si>
    <t>2.1.2.02.02.006.03.03.1</t>
  </si>
  <si>
    <t>Apoyo alimentario</t>
  </si>
  <si>
    <t>2.1.2.02.02.006.04.02.2.0</t>
  </si>
  <si>
    <t>Servicios de transporte terrestre de pasajeros, diferente del transporte local y turístico de pasajeros</t>
  </si>
  <si>
    <t>2.1.2.02.02.006.04.02.4.1</t>
  </si>
  <si>
    <t>Servicios de transporte aéreo de pasajeros, excepto los servicios de aerotaxi</t>
  </si>
  <si>
    <t>2.1.2.02.02.006.05.01.1.5</t>
  </si>
  <si>
    <t>Servicios de mudanza de muebles domésticos y de oficina y otros menajes</t>
  </si>
  <si>
    <t>2.1.2.02.02.006.08.02.1</t>
  </si>
  <si>
    <t>Servicios locales de mensajería nacional</t>
  </si>
  <si>
    <t>2.1.2.02.02.007.01.03.3.2.1</t>
  </si>
  <si>
    <t>Afiliación ARL Estudiantes en pasantía y Contratistas</t>
  </si>
  <si>
    <t>2.1.2.02.02.007.01.03.4.6</t>
  </si>
  <si>
    <t>Servicios de planes complementarios de salud</t>
  </si>
  <si>
    <t>2.1.2.02.02.007.01.03.4.7</t>
  </si>
  <si>
    <t>Servicio de seguro obligatorio de accidentes de tránsito (SOAT)</t>
  </si>
  <si>
    <t>2.1.2.02.02.007.01.03.5.1</t>
  </si>
  <si>
    <t>Servicios de seguros de vehículos automotores</t>
  </si>
  <si>
    <t>2.1.2.02.02.007.01.03.5.4</t>
  </si>
  <si>
    <t>Servicios de seguros contra incendio, terremoto o sustracción</t>
  </si>
  <si>
    <t>2.1.2.02.02.007.01.03.5.5</t>
  </si>
  <si>
    <t>Servicios de seguros generales de responsabilidad civil</t>
  </si>
  <si>
    <t>2.1.2.02.02.007.01.06.3</t>
  </si>
  <si>
    <t>Servicios actuariales</t>
  </si>
  <si>
    <t>2.1.2.02.02.007.02.01.12</t>
  </si>
  <si>
    <t>Servicios de alquiler o arrendamiento con o sin opción de compra, relativos a bienes inmuebles no residenciales (diferentes a vivienda), propios o arrendados</t>
  </si>
  <si>
    <t>2.1.2.02.02.007.03.02.9</t>
  </si>
  <si>
    <t>Servicios de arrendamiento o alquiler de otros productos n.c.p.</t>
  </si>
  <si>
    <t>2.1.2.02.02.008.01.03.02</t>
  </si>
  <si>
    <t>Servicios interdisciplinarios de investigación aplicada - Pares Académicos</t>
  </si>
  <si>
    <t>2.1.2.02.02.008.02.01.20</t>
  </si>
  <si>
    <t>Servicios de asesoramiento y representación jurídica relativos a otros campos del derecho</t>
  </si>
  <si>
    <t>2.1.2.02.02.008.02.01.30</t>
  </si>
  <si>
    <t>Servicios de documentación y certificación jurídica</t>
  </si>
  <si>
    <t>2.1.2.02.02.008.02.01.91</t>
  </si>
  <si>
    <t>Servicios de arbitraje y conciliación</t>
  </si>
  <si>
    <t>2.1.2.02.02.008.02.01.92</t>
  </si>
  <si>
    <t>Otros servicios jurídicos n.c.p.</t>
  </si>
  <si>
    <t>2.1.2.02.02.008.03.01.1.5.1</t>
  </si>
  <si>
    <t>Servicios de consultoría en gestión administrativa - Asistentes Académicos</t>
  </si>
  <si>
    <t>2.1.2.02.02.008.03.01.1.5.2</t>
  </si>
  <si>
    <t>Servicios de consultoría en gestión administrativa -  Incentivos Coordinadores</t>
  </si>
  <si>
    <t>2.1.2.02.02.008.03.01.1.5.3</t>
  </si>
  <si>
    <t>Servicios de consultoría en gestión administrativa - Contratistas Facultad de Artes Asab</t>
  </si>
  <si>
    <t>2.1.2.02.02.008.03.01.1.5.4</t>
  </si>
  <si>
    <t>Servicios de consultoría en gestión administrativa - Contratistas Facultad de Ciencias y Educación</t>
  </si>
  <si>
    <t>2.1.2.02.02.008.03.01.1.5.5</t>
  </si>
  <si>
    <t>Servicios de consultoría en gestión administrativa - Contratistas Facultad de Ingeniería</t>
  </si>
  <si>
    <t>2.1.2.02.02.008.03.01.1.5.6</t>
  </si>
  <si>
    <t>Servicios de consultoría en gestión administrativa - Contratistas Facultad de Medio Ambiente y Recursos Naturales</t>
  </si>
  <si>
    <t>2.1.2.02.02.008.03.01.1.5.7</t>
  </si>
  <si>
    <t>Servicios de consultoría en gestión administrativa - Contratistas Facultad Tecnológica</t>
  </si>
  <si>
    <t>2.1.2.02.02.008.03.01.1.5.8</t>
  </si>
  <si>
    <t>Servicios de consultoría en gestión administrativa - Contratistas Unidades Académicas</t>
  </si>
  <si>
    <t>2.1.2.02.02.008.03.01.1.5.9</t>
  </si>
  <si>
    <t>Servicios de consultoría en gestión administrativa - Contratistas Unidades Administrativas</t>
  </si>
  <si>
    <t>2.1.2.02.02.008.03.01.1.5.10</t>
  </si>
  <si>
    <t>Servicios de consultoría en gestión administrativa - Contratistas Rectoría</t>
  </si>
  <si>
    <t>2.1.2.02.02.008.03.01.1.5.11</t>
  </si>
  <si>
    <t>Servicios de consultoría en gestión administrativa - Contratistas Centro de Investigaciones y Desarrollo Científico</t>
  </si>
  <si>
    <t>2.1.2.02.02.008.03.01.1.5.12</t>
  </si>
  <si>
    <t>Servicios de consultoría en gestión administrativa - Contratistas Facultad Ciencias Matemáticas y Naturales</t>
  </si>
  <si>
    <t>2.1.2.02.02.008.03.01.3.1</t>
  </si>
  <si>
    <t>Servicios de consultoría en tecnologías de la información (TI)</t>
  </si>
  <si>
    <t>2.1.2.02.02.008.03.01.3.2</t>
  </si>
  <si>
    <t>Servicios de soporte en tecnologías de la información (TI)</t>
  </si>
  <si>
    <t>2.1.2.02.02.008.03.04.4.9</t>
  </si>
  <si>
    <t>Otros servicios de ensayos y análisis técnicos</t>
  </si>
  <si>
    <t>2.1.2.02.02.008.03.06.1.9</t>
  </si>
  <si>
    <t>Otros servicios de publicidad</t>
  </si>
  <si>
    <t>2.1.2.02.02.008.03.06.2</t>
  </si>
  <si>
    <t>Servicios de venta o alquiler de espacio o tiempo publicitario a comisión</t>
  </si>
  <si>
    <t>2.1.2.02.02.008.03.06.3.9</t>
  </si>
  <si>
    <t>Otros servicios de venta de espacio o tiempo publicitario (excepto a comisión)</t>
  </si>
  <si>
    <t>2.1.2.02.02.008.04.01.1</t>
  </si>
  <si>
    <t>Servicios de operadores (conexión)</t>
  </si>
  <si>
    <t>2.1.2.02.02.008.04.01.2</t>
  </si>
  <si>
    <t>Servicios de telefonía fija (acceso)</t>
  </si>
  <si>
    <t>2.1.2.02.02.008.04.02.2</t>
  </si>
  <si>
    <t>Servicios de acceso a Internet</t>
  </si>
  <si>
    <t>2.1.2.02.02.008.04.06.1.1</t>
  </si>
  <si>
    <t>Servicios de transmisión de programas de radio</t>
  </si>
  <si>
    <t>2.1.2.02.02.008.04.06.3.2</t>
  </si>
  <si>
    <t xml:space="preserve">Servicios de distribución de programas multicanal, en paquete básico de programación </t>
  </si>
  <si>
    <t>2.1.2.02.02.008.05.02.3</t>
  </si>
  <si>
    <t>Servicios de sistemas de seguridad</t>
  </si>
  <si>
    <t>2.1.2.02.02.008.05.02.5</t>
  </si>
  <si>
    <t>Servicios de protección (guardas de seguridad)</t>
  </si>
  <si>
    <t>2.1.2.02.02.008.05.03.1</t>
  </si>
  <si>
    <t>Servicios de desinfección y exterminación</t>
  </si>
  <si>
    <t>2.1.2.02.02.008.05.03.3</t>
  </si>
  <si>
    <t>Servicios de limpieza general</t>
  </si>
  <si>
    <t>2.1.2.02.02.008.05.03.4</t>
  </si>
  <si>
    <t>Servicios especializados de limpieza</t>
  </si>
  <si>
    <t>2.1.2.02.02.008.05.09.5.1</t>
  </si>
  <si>
    <t>Servicios de copia y reproducción</t>
  </si>
  <si>
    <t>2.1.2.02.02.008.05.09.5.4</t>
  </si>
  <si>
    <t>Servicios de preparación de documentos y otros servicios especializados de apoyo a oficina</t>
  </si>
  <si>
    <t>2.1.2.02.02.008.05.09.6.1.1</t>
  </si>
  <si>
    <t xml:space="preserve">Servicios de organización y asistencia de convenciones </t>
  </si>
  <si>
    <t>2.1.2.02.02.008.05.09.6.1.2</t>
  </si>
  <si>
    <t>Membresías</t>
  </si>
  <si>
    <t>2.1.2.02.02.008.05.09.7</t>
  </si>
  <si>
    <t>Servicios de mantenimiento y cuidado del paisaje</t>
  </si>
  <si>
    <t>2.1.2.02.02.008.06.03.1.2</t>
  </si>
  <si>
    <t>Servicios de distribución de electricidad (a comisión o por contrato)</t>
  </si>
  <si>
    <t>2.1.2.02.02.008.06.03.2</t>
  </si>
  <si>
    <t>Servicios de distribución de gas por tuberías (a comisión o por contrato)</t>
  </si>
  <si>
    <t>2.1.2.02.02.008.06.03.3</t>
  </si>
  <si>
    <t>Servicios de distribución de agua por tubería (a comisión o por contrato)</t>
  </si>
  <si>
    <t>2.1.2.02.02.008.07.01.1.002</t>
  </si>
  <si>
    <t>Servicio de mantenimiento y reparación de depósitos, cisternas, tanques y recipientes de metal, (excepto los utilizados para el envase o transporte de mercancías)</t>
  </si>
  <si>
    <t>2.1.2.02.02.008.07.01.1.099</t>
  </si>
  <si>
    <t>Servicio de mantenimiento y reparación de otros productos metálicos elaborados n.c.p.</t>
  </si>
  <si>
    <t>2.1.2.02.02.008.07.01.3</t>
  </si>
  <si>
    <t>Servicios de mantenimiento y reparación de computadores y equipos periféricos</t>
  </si>
  <si>
    <t>2.1.2.02.02.008.07.01.4.1.02</t>
  </si>
  <si>
    <t>Servicio de mantenimiento y reparación de vehículos automóviles</t>
  </si>
  <si>
    <t>2.1.2.02.02.008.07.01.5.1</t>
  </si>
  <si>
    <t>Servicios de mantenimiento y reparación de electrodomésticos</t>
  </si>
  <si>
    <t>2.1.2.02.02.008.07.01.5.2.03</t>
  </si>
  <si>
    <t>Servicio de mantenimiento y reparación de aparatos de distribución y control de la energía eléctrica</t>
  </si>
  <si>
    <t>2.1.2.02.02.008.07.01.5.2.05</t>
  </si>
  <si>
    <t>Servicio de mantenimiento y reparación de equipos eléctricos de iluminación</t>
  </si>
  <si>
    <t>2.1.2.02.02.008.07.01.5.2.99</t>
  </si>
  <si>
    <t>Otros servicios de mantenimiento y reparación de maquinaria y aparatos eléctricos n.c.p.</t>
  </si>
  <si>
    <t>2.1.2.02.02.008.07.01.5.3.99</t>
  </si>
  <si>
    <t>Servicios de mantenimiento y reparación de equipos y aparatos de telecomunicaciones n.c.p.</t>
  </si>
  <si>
    <t>2.1.2.02.02.008.07.01.5.4.02</t>
  </si>
  <si>
    <t>Servicio de mantenimiento y reparación de equipo de irradiación y equipo electrónico de uso médico y terapéutico</t>
  </si>
  <si>
    <t>2.1.2.02.02.008.07.01.5.6.02</t>
  </si>
  <si>
    <t>Servicio de mantenimiento y reparación de equipos de fuerza hidráulica y de potencia neumática, bombas, compresores y válvulas</t>
  </si>
  <si>
    <t>2.1.2.02.02.008.07.01.5.6.05</t>
  </si>
  <si>
    <t>Servicio de mantenimiento y reparación de equipos de elevación, manipulación y sus partes y piezas</t>
  </si>
  <si>
    <t>2.1.2.02.02.008.07.01.5.6.14</t>
  </si>
  <si>
    <t>Servicio de mantenimiento y reparación de maquinaria y equipo para las actividades de impresión</t>
  </si>
  <si>
    <t>2.1.2.02.02.008.07.01.5.7.01</t>
  </si>
  <si>
    <t>Servicios de mantenimiento y reparación de ascensores y escaleras mecánicas</t>
  </si>
  <si>
    <t>2.1.2.02.02.008.07.01.5.9.99</t>
  </si>
  <si>
    <t>Servicios de matenimiento y reparación de otros equipos n.c.p.</t>
  </si>
  <si>
    <t>2.1.2.02.02.008.09.01.2.197.1</t>
  </si>
  <si>
    <t>Servicios de impresión</t>
  </si>
  <si>
    <t>2.1.2.02.02.008.09.01.2.197.2</t>
  </si>
  <si>
    <t>Servicios relacionados con la impresión</t>
  </si>
  <si>
    <t>2.1.2.02.02.009.01.01.9.1</t>
  </si>
  <si>
    <t>Otros servicios de la administración pública n.c.p. - Consejo Superior Universitario</t>
  </si>
  <si>
    <t>2.1.2.02.02.009.02.09.1.3.1</t>
  </si>
  <si>
    <t>Capacitación Administrativos</t>
  </si>
  <si>
    <t>2.1.2.02.02.009.02.09.1.3.2</t>
  </si>
  <si>
    <t xml:space="preserve">Capacitación Docentes </t>
  </si>
  <si>
    <t>2.1.2.02.02.009.02.09.2.1</t>
  </si>
  <si>
    <t>Estímulos académicos</t>
  </si>
  <si>
    <t>2.1.2.02.02.009.02.09.2.2</t>
  </si>
  <si>
    <t>Encuentro de estudiantes</t>
  </si>
  <si>
    <t>2.1.2.02.02.009.02.09.2.3</t>
  </si>
  <si>
    <t>Prácticas Académicas Facultad Artes - ASAB</t>
  </si>
  <si>
    <t>2.1.2.02.02.009.02.09.2.4</t>
  </si>
  <si>
    <t>Prácticas Académicas Facultad Ciencias y Educación</t>
  </si>
  <si>
    <t>2.1.2.02.02.009.02.09.2.5</t>
  </si>
  <si>
    <t>Prácticas Académicas Facultad Ingeniería</t>
  </si>
  <si>
    <t>2.1.2.02.02.009.02.09.2.6</t>
  </si>
  <si>
    <t>Prácticas Académicas Facultad Medio Ambiente y Recursos Naturales</t>
  </si>
  <si>
    <t>2.1.2.02.02.009.02.09.2.7</t>
  </si>
  <si>
    <t>Prácticas Académicas Facultad Tecnológica</t>
  </si>
  <si>
    <t>2.1.2.02.02.009.02.09.2.8</t>
  </si>
  <si>
    <t>Bienestar Institucional</t>
  </si>
  <si>
    <t>2.1.2.02.02.009.02.09.2.9</t>
  </si>
  <si>
    <t>Prácticas Académicas Facultad de Ciencias Matemáticas y Naturales</t>
  </si>
  <si>
    <t>2.1.2.02.02.009.03.01.2.1.1</t>
  </si>
  <si>
    <t>Sistema General de Seguridad y Salud en el Trabajo SG-SST</t>
  </si>
  <si>
    <t>2.1.2.02.02.009.04.01.1</t>
  </si>
  <si>
    <t>Servicios de alcantarillado y tratamiento de aguas residuales</t>
  </si>
  <si>
    <t>2.1.2.02.02.009.04.01.2</t>
  </si>
  <si>
    <t>Servicios de limpieza y vaciado de tanques sépticos</t>
  </si>
  <si>
    <t>2.1.2.02.02.009.04.02.1.9</t>
  </si>
  <si>
    <t>Servicios de recolección de otros desechos peligrosos</t>
  </si>
  <si>
    <t>2.1.2.02.02.009.04.02.3.9</t>
  </si>
  <si>
    <t>Servicios generales de recolección de otros desechos</t>
  </si>
  <si>
    <t>2.1.2.02.02.009.06.01.2.3</t>
  </si>
  <si>
    <t>Servicios de producciones originales de películas cinematográficas, videos, programas de televisión y radio</t>
  </si>
  <si>
    <t>2.1.2.02.02.010.1</t>
  </si>
  <si>
    <t>Viáticos y gastos de viaje CSU</t>
  </si>
  <si>
    <t>2.1.2.02.02.010.2</t>
  </si>
  <si>
    <t>Viáticos y gastos de viaje - UAA</t>
  </si>
  <si>
    <t>2.1.2.02.02.010.3</t>
  </si>
  <si>
    <t>Viáticos y gastos de viaje - Organizaciones Sindicales</t>
  </si>
  <si>
    <t>2.1.3.07.02.001.02</t>
  </si>
  <si>
    <t>Mesadas pensionales a cargo de la entidad (de pensiones)</t>
  </si>
  <si>
    <t>2.1.3.07.02.002.02</t>
  </si>
  <si>
    <t>Cuotas partes pensionales a cargo de la entidad (de pensiones)</t>
  </si>
  <si>
    <t>2.1.3.07.02.003.02.04</t>
  </si>
  <si>
    <t>Bonos pensionales (Reserva pensional)</t>
  </si>
  <si>
    <t>2.1.3.13.01.001</t>
  </si>
  <si>
    <t>Sentencias</t>
  </si>
  <si>
    <t>2.1.3.13.01.002</t>
  </si>
  <si>
    <t>Conciliaciones</t>
  </si>
  <si>
    <t>2.1.7.01.01</t>
  </si>
  <si>
    <t>Cesantías definitivas</t>
  </si>
  <si>
    <t>2.1.7.01.02</t>
  </si>
  <si>
    <t>Cesantías parciales</t>
  </si>
  <si>
    <t>2.1.8.01.1.4</t>
  </si>
  <si>
    <t>Gravamen a los movimientos financieros</t>
  </si>
  <si>
    <t>2.1.8.01.05.001</t>
  </si>
  <si>
    <t>Impuesto sobre vehículos automotores</t>
  </si>
  <si>
    <t>2.1.8.01.05.002</t>
  </si>
  <si>
    <t>Impuesto predial unificado</t>
  </si>
  <si>
    <t>2.1.8.05.01.002</t>
  </si>
  <si>
    <t>Multas judiciales</t>
  </si>
  <si>
    <t>2.1.8.05.01.004</t>
  </si>
  <si>
    <t>Sanciones administrativas</t>
  </si>
  <si>
    <t>2.3.3.05.09.054.22.05.1</t>
  </si>
  <si>
    <t>Préstamos Ordinarios Administrativos</t>
  </si>
  <si>
    <t>2.3.3.05.09.054.22.06.1</t>
  </si>
  <si>
    <t>Vivienda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</si>
</sst>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0.0%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12" xfId="0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15" xfId="0" applyBorder="1" applyAlignment="1">
      <alignment horizontal="justify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2" borderId="1" xfId="0" applyFont="1" applyFill="1" applyBorder="1" applyAlignment="1">
      <alignment horizontal="center" vertical="center"/>
    </xf>
    <xf numFmtId="44" fontId="0" fillId="0" borderId="0" xfId="1" applyFont="1"/>
    <xf numFmtId="44" fontId="0" fillId="0" borderId="1" xfId="1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5" fillId="0" borderId="1" xfId="0" applyFont="1" applyBorder="1"/>
    <xf numFmtId="164" fontId="0" fillId="0" borderId="0" xfId="2" applyNumberFormat="1" applyFont="1" applyAlignment="1">
      <alignment horizontal="center" vertical="center"/>
    </xf>
    <xf numFmtId="164" fontId="0" fillId="0" borderId="11" xfId="2" applyNumberFormat="1" applyFont="1" applyBorder="1" applyAlignment="1">
      <alignment horizontal="center" vertical="center"/>
    </xf>
    <xf numFmtId="164" fontId="0" fillId="0" borderId="6" xfId="2" applyNumberFormat="1" applyFont="1" applyBorder="1" applyAlignment="1">
      <alignment horizontal="center" vertical="center"/>
    </xf>
    <xf numFmtId="164" fontId="0" fillId="0" borderId="16" xfId="2" applyNumberFormat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44" fontId="0" fillId="4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4" borderId="4" xfId="0" applyFill="1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1" xfId="0" applyFont="1" applyBorder="1" applyAlignment="1">
      <alignment horizontal="justify" vertical="justify"/>
    </xf>
    <xf numFmtId="0" fontId="0" fillId="4" borderId="1" xfId="0" applyFont="1" applyFill="1" applyBorder="1" applyAlignment="1">
      <alignment horizontal="justify" vertical="justify"/>
    </xf>
    <xf numFmtId="0" fontId="0" fillId="0" borderId="1" xfId="0" applyFont="1" applyBorder="1"/>
    <xf numFmtId="0" fontId="0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4" fillId="2" borderId="12" xfId="2" applyNumberFormat="1" applyFont="1" applyFill="1" applyBorder="1" applyAlignment="1">
      <alignment horizontal="center" vertical="center" textRotation="90" wrapText="1"/>
    </xf>
    <xf numFmtId="164" fontId="4" fillId="2" borderId="15" xfId="2" applyNumberFormat="1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justify" vertical="center"/>
    </xf>
    <xf numFmtId="0" fontId="0" fillId="0" borderId="6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164" fontId="0" fillId="0" borderId="11" xfId="2" applyNumberFormat="1" applyFont="1" applyBorder="1" applyAlignment="1">
      <alignment horizontal="center" vertical="center"/>
    </xf>
    <xf numFmtId="164" fontId="0" fillId="0" borderId="6" xfId="2" applyNumberFormat="1" applyFont="1" applyBorder="1" applyAlignment="1">
      <alignment horizontal="center" vertical="center"/>
    </xf>
    <xf numFmtId="164" fontId="0" fillId="0" borderId="16" xfId="2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quotePrefix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justify" vertical="justify"/>
    </xf>
    <xf numFmtId="0" fontId="0" fillId="0" borderId="1" xfId="0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8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10" fontId="5" fillId="0" borderId="1" xfId="2" applyNumberFormat="1" applyFont="1" applyBorder="1" applyAlignment="1">
      <alignment horizontal="left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9"/>
  <sheetViews>
    <sheetView showGridLines="0" workbookViewId="0">
      <selection activeCell="U12" sqref="U12:U14"/>
    </sheetView>
  </sheetViews>
  <sheetFormatPr baseColWidth="10" defaultRowHeight="15" x14ac:dyDescent="0.25"/>
  <cols>
    <col min="1" max="1" width="3" customWidth="1"/>
    <col min="2" max="4" width="13.42578125" customWidth="1"/>
    <col min="5" max="5" width="16.140625" customWidth="1"/>
    <col min="6" max="7" width="13.42578125" customWidth="1"/>
    <col min="8" max="8" width="9.42578125" style="10" customWidth="1"/>
    <col min="9" max="9" width="34" style="11" customWidth="1"/>
    <col min="10" max="10" width="48.28515625" style="12" customWidth="1"/>
    <col min="11" max="11" width="20.7109375" style="11" customWidth="1"/>
    <col min="12" max="12" width="15.28515625" style="10" customWidth="1"/>
    <col min="13" max="13" width="20.28515625" style="11" customWidth="1"/>
    <col min="14" max="14" width="25.7109375" style="10" customWidth="1"/>
    <col min="15" max="15" width="16.85546875" style="10" customWidth="1"/>
    <col min="16" max="19" width="17.85546875" style="10" customWidth="1"/>
    <col min="20" max="20" width="8.5703125" style="32" customWidth="1"/>
    <col min="21" max="21" width="30.28515625" customWidth="1"/>
  </cols>
  <sheetData>
    <row r="1" spans="2:21" ht="9.75" customHeight="1" x14ac:dyDescent="0.25"/>
    <row r="2" spans="2:21" ht="23.25" customHeight="1" x14ac:dyDescent="0.25">
      <c r="B2" s="65" t="s">
        <v>14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ht="12" customHeight="1" thickBot="1" x14ac:dyDescent="0.3"/>
    <row r="4" spans="2:21" ht="30" customHeight="1" x14ac:dyDescent="0.25">
      <c r="B4" s="64" t="s">
        <v>11</v>
      </c>
      <c r="C4" s="62"/>
      <c r="D4" s="63"/>
      <c r="E4" s="61" t="s">
        <v>12</v>
      </c>
      <c r="F4" s="62"/>
      <c r="G4" s="63"/>
      <c r="H4" s="66" t="s">
        <v>15</v>
      </c>
      <c r="I4" s="70" t="s">
        <v>0</v>
      </c>
      <c r="J4" s="72" t="s">
        <v>13</v>
      </c>
      <c r="K4" s="70" t="s">
        <v>21</v>
      </c>
      <c r="L4" s="70" t="s">
        <v>1</v>
      </c>
      <c r="M4" s="70" t="s">
        <v>22</v>
      </c>
      <c r="N4" s="70"/>
      <c r="O4" s="70"/>
      <c r="P4" s="70"/>
      <c r="Q4" s="70"/>
      <c r="R4" s="70"/>
      <c r="S4" s="70"/>
      <c r="T4" s="74" t="s">
        <v>5</v>
      </c>
      <c r="U4" s="68" t="s">
        <v>6</v>
      </c>
    </row>
    <row r="5" spans="2:21" ht="45.75" thickBot="1" x14ac:dyDescent="0.3">
      <c r="B5" s="3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10</v>
      </c>
      <c r="H5" s="67"/>
      <c r="I5" s="71"/>
      <c r="J5" s="73"/>
      <c r="K5" s="71"/>
      <c r="L5" s="71"/>
      <c r="M5" s="4" t="s">
        <v>2</v>
      </c>
      <c r="N5" s="4" t="s">
        <v>3</v>
      </c>
      <c r="O5" s="4" t="s">
        <v>4</v>
      </c>
      <c r="P5" s="4" t="s">
        <v>23</v>
      </c>
      <c r="Q5" s="4" t="s">
        <v>9</v>
      </c>
      <c r="R5" s="4" t="s">
        <v>7</v>
      </c>
      <c r="S5" s="4" t="s">
        <v>8</v>
      </c>
      <c r="T5" s="75"/>
      <c r="U5" s="69"/>
    </row>
    <row r="6" spans="2:21" ht="25.5" customHeight="1" x14ac:dyDescent="0.25">
      <c r="B6" s="5"/>
      <c r="C6" s="6"/>
      <c r="D6" s="6"/>
      <c r="E6" s="6"/>
      <c r="F6" s="6"/>
      <c r="G6" s="6"/>
      <c r="H6" s="79">
        <v>1</v>
      </c>
      <c r="I6" s="76"/>
      <c r="J6" s="82" t="s">
        <v>24</v>
      </c>
      <c r="K6" s="76"/>
      <c r="L6" s="79"/>
      <c r="M6" s="13"/>
      <c r="N6" s="16"/>
      <c r="O6" s="16"/>
      <c r="P6" s="20"/>
      <c r="Q6" s="20"/>
      <c r="R6" s="20"/>
      <c r="S6" s="20"/>
      <c r="T6" s="85"/>
      <c r="U6" s="88"/>
    </row>
    <row r="7" spans="2:21" ht="25.5" customHeight="1" x14ac:dyDescent="0.25">
      <c r="B7" s="7"/>
      <c r="C7" s="1"/>
      <c r="D7" s="1"/>
      <c r="E7" s="1"/>
      <c r="F7" s="1"/>
      <c r="G7" s="1"/>
      <c r="H7" s="80"/>
      <c r="I7" s="77"/>
      <c r="J7" s="83"/>
      <c r="K7" s="77"/>
      <c r="L7" s="80"/>
      <c r="M7" s="14"/>
      <c r="N7" s="17"/>
      <c r="O7" s="19"/>
      <c r="P7" s="17"/>
      <c r="Q7" s="17"/>
      <c r="R7" s="17"/>
      <c r="S7" s="17"/>
      <c r="T7" s="86"/>
      <c r="U7" s="89"/>
    </row>
    <row r="8" spans="2:21" ht="25.5" customHeight="1" thickBot="1" x14ac:dyDescent="0.3">
      <c r="B8" s="8"/>
      <c r="C8" s="9"/>
      <c r="D8" s="9"/>
      <c r="E8" s="9"/>
      <c r="F8" s="9"/>
      <c r="G8" s="9"/>
      <c r="H8" s="81"/>
      <c r="I8" s="78"/>
      <c r="J8" s="84"/>
      <c r="K8" s="78"/>
      <c r="L8" s="81"/>
      <c r="M8" s="15"/>
      <c r="N8" s="18"/>
      <c r="O8" s="18"/>
      <c r="P8" s="21"/>
      <c r="Q8" s="21"/>
      <c r="R8" s="21"/>
      <c r="S8" s="21"/>
      <c r="T8" s="87"/>
      <c r="U8" s="90"/>
    </row>
    <row r="9" spans="2:21" ht="25.5" customHeight="1" x14ac:dyDescent="0.25">
      <c r="B9" s="5"/>
      <c r="C9" s="6"/>
      <c r="D9" s="6"/>
      <c r="E9" s="6"/>
      <c r="F9" s="6"/>
      <c r="G9" s="6"/>
      <c r="H9" s="79">
        <v>2</v>
      </c>
      <c r="I9" s="76"/>
      <c r="J9" s="82" t="s">
        <v>24</v>
      </c>
      <c r="K9" s="76"/>
      <c r="L9" s="79"/>
      <c r="M9" s="13"/>
      <c r="N9" s="16"/>
      <c r="O9" s="16"/>
      <c r="P9" s="20"/>
      <c r="Q9" s="20"/>
      <c r="R9" s="20"/>
      <c r="S9" s="20"/>
      <c r="T9" s="85"/>
      <c r="U9" s="88"/>
    </row>
    <row r="10" spans="2:21" ht="25.5" customHeight="1" x14ac:dyDescent="0.25">
      <c r="B10" s="7"/>
      <c r="C10" s="1"/>
      <c r="D10" s="1"/>
      <c r="E10" s="1"/>
      <c r="F10" s="1"/>
      <c r="G10" s="1"/>
      <c r="H10" s="80"/>
      <c r="I10" s="77"/>
      <c r="J10" s="83"/>
      <c r="K10" s="77"/>
      <c r="L10" s="80"/>
      <c r="M10" s="14"/>
      <c r="N10" s="17"/>
      <c r="O10" s="17"/>
      <c r="P10" s="17"/>
      <c r="Q10" s="17"/>
      <c r="R10" s="17"/>
      <c r="S10" s="17"/>
      <c r="T10" s="86"/>
      <c r="U10" s="89"/>
    </row>
    <row r="11" spans="2:21" ht="25.5" customHeight="1" thickBot="1" x14ac:dyDescent="0.3">
      <c r="B11" s="8"/>
      <c r="C11" s="9"/>
      <c r="D11" s="9"/>
      <c r="E11" s="9"/>
      <c r="F11" s="9"/>
      <c r="G11" s="9"/>
      <c r="H11" s="81"/>
      <c r="I11" s="78"/>
      <c r="J11" s="84"/>
      <c r="K11" s="78"/>
      <c r="L11" s="81"/>
      <c r="M11" s="15"/>
      <c r="N11" s="18"/>
      <c r="O11" s="18"/>
      <c r="P11" s="21"/>
      <c r="Q11" s="21"/>
      <c r="R11" s="21"/>
      <c r="S11" s="21"/>
      <c r="T11" s="87"/>
      <c r="U11" s="90"/>
    </row>
    <row r="12" spans="2:21" ht="25.5" customHeight="1" x14ac:dyDescent="0.25">
      <c r="B12" s="5"/>
      <c r="C12" s="6"/>
      <c r="D12" s="6"/>
      <c r="E12" s="6"/>
      <c r="F12" s="6"/>
      <c r="G12" s="6"/>
      <c r="H12" s="79">
        <v>3</v>
      </c>
      <c r="I12" s="76"/>
      <c r="J12" s="82" t="s">
        <v>24</v>
      </c>
      <c r="K12" s="76"/>
      <c r="L12" s="79"/>
      <c r="M12" s="13"/>
      <c r="N12" s="16"/>
      <c r="O12" s="16"/>
      <c r="P12" s="20"/>
      <c r="Q12" s="20"/>
      <c r="R12" s="20"/>
      <c r="S12" s="20"/>
      <c r="T12" s="85"/>
      <c r="U12" s="88"/>
    </row>
    <row r="13" spans="2:21" ht="25.5" customHeight="1" x14ac:dyDescent="0.25">
      <c r="B13" s="7"/>
      <c r="C13" s="1"/>
      <c r="D13" s="1"/>
      <c r="E13" s="1"/>
      <c r="F13" s="1"/>
      <c r="G13" s="1"/>
      <c r="H13" s="80"/>
      <c r="I13" s="77"/>
      <c r="J13" s="83"/>
      <c r="K13" s="77"/>
      <c r="L13" s="80"/>
      <c r="M13" s="14"/>
      <c r="N13" s="17"/>
      <c r="O13" s="17"/>
      <c r="P13" s="17"/>
      <c r="Q13" s="17"/>
      <c r="R13" s="17"/>
      <c r="S13" s="17"/>
      <c r="T13" s="86"/>
      <c r="U13" s="89"/>
    </row>
    <row r="14" spans="2:21" ht="25.5" customHeight="1" thickBot="1" x14ac:dyDescent="0.3">
      <c r="B14" s="8"/>
      <c r="C14" s="9"/>
      <c r="D14" s="9"/>
      <c r="E14" s="9"/>
      <c r="F14" s="9"/>
      <c r="G14" s="9"/>
      <c r="H14" s="81"/>
      <c r="I14" s="78"/>
      <c r="J14" s="84"/>
      <c r="K14" s="78"/>
      <c r="L14" s="81"/>
      <c r="M14" s="15"/>
      <c r="N14" s="18"/>
      <c r="O14" s="18"/>
      <c r="P14" s="21"/>
      <c r="Q14" s="21"/>
      <c r="R14" s="21"/>
      <c r="S14" s="21"/>
      <c r="T14" s="87"/>
      <c r="U14" s="90"/>
    </row>
    <row r="15" spans="2:21" ht="25.5" customHeight="1" x14ac:dyDescent="0.25">
      <c r="B15" s="5"/>
      <c r="C15" s="6"/>
      <c r="D15" s="6"/>
      <c r="E15" s="6"/>
      <c r="F15" s="6"/>
      <c r="G15" s="6"/>
      <c r="H15" s="79">
        <v>4</v>
      </c>
      <c r="I15" s="76"/>
      <c r="J15" s="82" t="s">
        <v>24</v>
      </c>
      <c r="K15" s="76"/>
      <c r="L15" s="79"/>
      <c r="M15" s="13"/>
      <c r="N15" s="16"/>
      <c r="O15" s="16"/>
      <c r="P15" s="20"/>
      <c r="Q15" s="20"/>
      <c r="R15" s="20"/>
      <c r="S15" s="20"/>
      <c r="T15" s="85"/>
      <c r="U15" s="88"/>
    </row>
    <row r="16" spans="2:21" ht="25.5" customHeight="1" x14ac:dyDescent="0.25">
      <c r="B16" s="7"/>
      <c r="C16" s="1"/>
      <c r="D16" s="1"/>
      <c r="E16" s="1"/>
      <c r="F16" s="1"/>
      <c r="G16" s="1"/>
      <c r="H16" s="80"/>
      <c r="I16" s="77"/>
      <c r="J16" s="83"/>
      <c r="K16" s="77"/>
      <c r="L16" s="80"/>
      <c r="M16" s="14"/>
      <c r="N16" s="17"/>
      <c r="O16" s="17"/>
      <c r="P16" s="17"/>
      <c r="Q16" s="17"/>
      <c r="R16" s="17"/>
      <c r="S16" s="17"/>
      <c r="T16" s="86"/>
      <c r="U16" s="89"/>
    </row>
    <row r="17" spans="2:21" ht="25.5" customHeight="1" thickBot="1" x14ac:dyDescent="0.3">
      <c r="B17" s="8"/>
      <c r="C17" s="9"/>
      <c r="D17" s="9"/>
      <c r="E17" s="9"/>
      <c r="F17" s="9"/>
      <c r="G17" s="9"/>
      <c r="H17" s="81"/>
      <c r="I17" s="78"/>
      <c r="J17" s="84"/>
      <c r="K17" s="78"/>
      <c r="L17" s="81"/>
      <c r="M17" s="15"/>
      <c r="N17" s="18"/>
      <c r="O17" s="18"/>
      <c r="P17" s="21"/>
      <c r="Q17" s="21"/>
      <c r="R17" s="21"/>
      <c r="S17" s="21"/>
      <c r="T17" s="87"/>
      <c r="U17" s="90"/>
    </row>
    <row r="18" spans="2:21" ht="25.5" customHeight="1" x14ac:dyDescent="0.25">
      <c r="B18" s="5"/>
      <c r="C18" s="6"/>
      <c r="D18" s="6"/>
      <c r="E18" s="6"/>
      <c r="F18" s="6"/>
      <c r="G18" s="6"/>
      <c r="H18" s="79">
        <v>5</v>
      </c>
      <c r="I18" s="76"/>
      <c r="J18" s="82" t="s">
        <v>24</v>
      </c>
      <c r="K18" s="76"/>
      <c r="L18" s="79"/>
      <c r="M18" s="13"/>
      <c r="N18" s="16"/>
      <c r="O18" s="16"/>
      <c r="P18" s="20"/>
      <c r="Q18" s="20"/>
      <c r="R18" s="16"/>
      <c r="S18" s="20"/>
      <c r="T18" s="85"/>
      <c r="U18" s="88"/>
    </row>
    <row r="19" spans="2:21" ht="25.5" customHeight="1" x14ac:dyDescent="0.25">
      <c r="B19" s="7"/>
      <c r="C19" s="1"/>
      <c r="D19" s="1"/>
      <c r="E19" s="1"/>
      <c r="F19" s="1"/>
      <c r="G19" s="1"/>
      <c r="H19" s="80"/>
      <c r="I19" s="77"/>
      <c r="J19" s="83"/>
      <c r="K19" s="77"/>
      <c r="L19" s="80"/>
      <c r="M19" s="14"/>
      <c r="N19" s="17"/>
      <c r="O19" s="17"/>
      <c r="P19" s="17"/>
      <c r="Q19" s="17"/>
      <c r="R19" s="17"/>
      <c r="S19" s="17"/>
      <c r="T19" s="86"/>
      <c r="U19" s="89"/>
    </row>
    <row r="20" spans="2:21" ht="25.5" customHeight="1" thickBot="1" x14ac:dyDescent="0.3">
      <c r="B20" s="8"/>
      <c r="C20" s="9"/>
      <c r="D20" s="9"/>
      <c r="E20" s="9"/>
      <c r="F20" s="9"/>
      <c r="G20" s="9"/>
      <c r="H20" s="81"/>
      <c r="I20" s="78"/>
      <c r="J20" s="84"/>
      <c r="K20" s="78"/>
      <c r="L20" s="81"/>
      <c r="M20" s="15"/>
      <c r="N20" s="18"/>
      <c r="O20" s="18"/>
      <c r="P20" s="21"/>
      <c r="Q20" s="21"/>
      <c r="R20" s="18"/>
      <c r="S20" s="21"/>
      <c r="T20" s="87"/>
      <c r="U20" s="90"/>
    </row>
    <row r="21" spans="2:21" ht="25.5" customHeight="1" x14ac:dyDescent="0.25">
      <c r="B21" s="5"/>
      <c r="C21" s="6"/>
      <c r="D21" s="6"/>
      <c r="E21" s="6"/>
      <c r="F21" s="6"/>
      <c r="G21" s="6"/>
      <c r="H21" s="79">
        <v>6</v>
      </c>
      <c r="I21" s="76"/>
      <c r="J21" s="82" t="s">
        <v>24</v>
      </c>
      <c r="K21" s="76"/>
      <c r="L21" s="79"/>
      <c r="M21" s="13"/>
      <c r="N21" s="16"/>
      <c r="O21" s="16"/>
      <c r="P21" s="20"/>
      <c r="Q21" s="20"/>
      <c r="R21" s="16"/>
      <c r="S21" s="20"/>
      <c r="T21" s="85"/>
      <c r="U21" s="88"/>
    </row>
    <row r="22" spans="2:21" ht="25.5" customHeight="1" x14ac:dyDescent="0.25">
      <c r="B22" s="7"/>
      <c r="C22" s="1"/>
      <c r="D22" s="1"/>
      <c r="E22" s="1"/>
      <c r="F22" s="1"/>
      <c r="G22" s="1"/>
      <c r="H22" s="80"/>
      <c r="I22" s="77"/>
      <c r="J22" s="83"/>
      <c r="K22" s="77"/>
      <c r="L22" s="80"/>
      <c r="M22" s="14"/>
      <c r="N22" s="17"/>
      <c r="O22" s="17"/>
      <c r="P22" s="17"/>
      <c r="Q22" s="17"/>
      <c r="R22" s="17"/>
      <c r="S22" s="17"/>
      <c r="T22" s="86"/>
      <c r="U22" s="89"/>
    </row>
    <row r="23" spans="2:21" ht="25.5" customHeight="1" thickBot="1" x14ac:dyDescent="0.3">
      <c r="B23" s="8"/>
      <c r="C23" s="9"/>
      <c r="D23" s="9"/>
      <c r="E23" s="9"/>
      <c r="F23" s="9"/>
      <c r="G23" s="9"/>
      <c r="H23" s="81"/>
      <c r="I23" s="78"/>
      <c r="J23" s="84"/>
      <c r="K23" s="78"/>
      <c r="L23" s="81"/>
      <c r="M23" s="15"/>
      <c r="N23" s="18"/>
      <c r="O23" s="18"/>
      <c r="P23" s="21"/>
      <c r="Q23" s="21"/>
      <c r="R23" s="18"/>
      <c r="S23" s="21"/>
      <c r="T23" s="87"/>
      <c r="U23" s="90"/>
    </row>
    <row r="24" spans="2:21" ht="25.5" customHeight="1" x14ac:dyDescent="0.25">
      <c r="B24" s="5"/>
      <c r="C24" s="6"/>
      <c r="D24" s="6"/>
      <c r="E24" s="6"/>
      <c r="F24" s="6"/>
      <c r="G24" s="6"/>
      <c r="H24" s="79">
        <v>7</v>
      </c>
      <c r="I24" s="76"/>
      <c r="J24" s="82" t="s">
        <v>24</v>
      </c>
      <c r="K24" s="76"/>
      <c r="L24" s="79"/>
      <c r="M24" s="13"/>
      <c r="N24" s="16"/>
      <c r="O24" s="16"/>
      <c r="P24" s="20"/>
      <c r="Q24" s="20"/>
      <c r="R24" s="16"/>
      <c r="S24" s="20"/>
      <c r="T24" s="33"/>
      <c r="U24" s="23"/>
    </row>
    <row r="25" spans="2:21" ht="25.5" customHeight="1" x14ac:dyDescent="0.25">
      <c r="B25" s="7"/>
      <c r="C25" s="1"/>
      <c r="D25" s="1"/>
      <c r="E25" s="1"/>
      <c r="F25" s="1"/>
      <c r="G25" s="1"/>
      <c r="H25" s="80"/>
      <c r="I25" s="77"/>
      <c r="J25" s="83"/>
      <c r="K25" s="77"/>
      <c r="L25" s="80"/>
      <c r="M25" s="14"/>
      <c r="N25" s="17"/>
      <c r="O25" s="17"/>
      <c r="P25" s="17"/>
      <c r="Q25" s="17"/>
      <c r="R25" s="17"/>
      <c r="S25" s="17"/>
      <c r="T25" s="34"/>
      <c r="U25" s="24"/>
    </row>
    <row r="26" spans="2:21" ht="25.5" customHeight="1" thickBot="1" x14ac:dyDescent="0.3">
      <c r="B26" s="8"/>
      <c r="C26" s="9"/>
      <c r="D26" s="9"/>
      <c r="E26" s="9"/>
      <c r="F26" s="9"/>
      <c r="G26" s="9"/>
      <c r="H26" s="81"/>
      <c r="I26" s="78"/>
      <c r="J26" s="84"/>
      <c r="K26" s="78"/>
      <c r="L26" s="81"/>
      <c r="M26" s="15"/>
      <c r="N26" s="18"/>
      <c r="O26" s="18"/>
      <c r="P26" s="21"/>
      <c r="Q26" s="21"/>
      <c r="R26" s="18"/>
      <c r="S26" s="21"/>
      <c r="T26" s="35"/>
      <c r="U26" s="25"/>
    </row>
    <row r="27" spans="2:21" ht="25.5" customHeight="1" x14ac:dyDescent="0.25">
      <c r="B27" s="5"/>
      <c r="C27" s="6"/>
      <c r="D27" s="6"/>
      <c r="E27" s="6"/>
      <c r="F27" s="6"/>
      <c r="G27" s="6"/>
      <c r="H27" s="79">
        <v>8</v>
      </c>
      <c r="I27" s="76"/>
      <c r="J27" s="82" t="s">
        <v>24</v>
      </c>
      <c r="K27" s="76"/>
      <c r="L27" s="79"/>
      <c r="M27" s="13"/>
      <c r="N27" s="16"/>
      <c r="O27" s="16"/>
      <c r="P27" s="20"/>
      <c r="Q27" s="20"/>
      <c r="R27" s="16"/>
      <c r="S27" s="16"/>
      <c r="T27" s="85"/>
      <c r="U27" s="88"/>
    </row>
    <row r="28" spans="2:21" ht="25.5" customHeight="1" x14ac:dyDescent="0.25">
      <c r="B28" s="7"/>
      <c r="C28" s="1"/>
      <c r="D28" s="1"/>
      <c r="E28" s="1"/>
      <c r="F28" s="1"/>
      <c r="G28" s="1"/>
      <c r="H28" s="80"/>
      <c r="I28" s="77"/>
      <c r="J28" s="83"/>
      <c r="K28" s="77"/>
      <c r="L28" s="80"/>
      <c r="M28" s="14"/>
      <c r="N28" s="17"/>
      <c r="O28" s="17"/>
      <c r="P28" s="17"/>
      <c r="Q28" s="17"/>
      <c r="R28" s="17"/>
      <c r="S28" s="17"/>
      <c r="T28" s="86"/>
      <c r="U28" s="89"/>
    </row>
    <row r="29" spans="2:21" ht="25.5" customHeight="1" thickBot="1" x14ac:dyDescent="0.3">
      <c r="B29" s="8"/>
      <c r="C29" s="9"/>
      <c r="D29" s="9"/>
      <c r="E29" s="9"/>
      <c r="F29" s="9"/>
      <c r="G29" s="9"/>
      <c r="H29" s="81"/>
      <c r="I29" s="78"/>
      <c r="J29" s="84"/>
      <c r="K29" s="78"/>
      <c r="L29" s="81"/>
      <c r="M29" s="15"/>
      <c r="N29" s="18"/>
      <c r="O29" s="18"/>
      <c r="P29" s="22"/>
      <c r="Q29" s="22"/>
      <c r="R29" s="18"/>
      <c r="S29" s="18"/>
      <c r="T29" s="87"/>
      <c r="U29" s="90"/>
    </row>
  </sheetData>
  <mergeCells count="65">
    <mergeCell ref="T27:T29"/>
    <mergeCell ref="U6:U8"/>
    <mergeCell ref="U9:U11"/>
    <mergeCell ref="U12:U14"/>
    <mergeCell ref="U15:U17"/>
    <mergeCell ref="U18:U20"/>
    <mergeCell ref="U21:U23"/>
    <mergeCell ref="U27:U29"/>
    <mergeCell ref="T6:T8"/>
    <mergeCell ref="T9:T11"/>
    <mergeCell ref="T12:T14"/>
    <mergeCell ref="T15:T17"/>
    <mergeCell ref="T21:T23"/>
    <mergeCell ref="T18:T20"/>
    <mergeCell ref="H27:H29"/>
    <mergeCell ref="I27:I29"/>
    <mergeCell ref="J27:J29"/>
    <mergeCell ref="K27:K29"/>
    <mergeCell ref="L27:L29"/>
    <mergeCell ref="H24:H26"/>
    <mergeCell ref="I24:I26"/>
    <mergeCell ref="J24:J26"/>
    <mergeCell ref="K24:K26"/>
    <mergeCell ref="L24:L26"/>
    <mergeCell ref="H18:H20"/>
    <mergeCell ref="I18:I20"/>
    <mergeCell ref="K18:K20"/>
    <mergeCell ref="L18:L20"/>
    <mergeCell ref="H21:H23"/>
    <mergeCell ref="I21:I23"/>
    <mergeCell ref="K21:K23"/>
    <mergeCell ref="L21:L23"/>
    <mergeCell ref="J18:J20"/>
    <mergeCell ref="J21:J23"/>
    <mergeCell ref="H12:H14"/>
    <mergeCell ref="I12:I14"/>
    <mergeCell ref="K12:K14"/>
    <mergeCell ref="L12:L14"/>
    <mergeCell ref="H15:H17"/>
    <mergeCell ref="I15:I17"/>
    <mergeCell ref="K15:K17"/>
    <mergeCell ref="L15:L17"/>
    <mergeCell ref="J12:J14"/>
    <mergeCell ref="J15:J17"/>
    <mergeCell ref="I6:I8"/>
    <mergeCell ref="H6:H8"/>
    <mergeCell ref="K6:K8"/>
    <mergeCell ref="L6:L8"/>
    <mergeCell ref="H9:H11"/>
    <mergeCell ref="I9:I11"/>
    <mergeCell ref="K9:K11"/>
    <mergeCell ref="L9:L11"/>
    <mergeCell ref="J6:J8"/>
    <mergeCell ref="J9:J11"/>
    <mergeCell ref="E4:G4"/>
    <mergeCell ref="B4:D4"/>
    <mergeCell ref="B2:U2"/>
    <mergeCell ref="H4:H5"/>
    <mergeCell ref="U4:U5"/>
    <mergeCell ref="M4:S4"/>
    <mergeCell ref="I4:I5"/>
    <mergeCell ref="J4:J5"/>
    <mergeCell ref="K4:K5"/>
    <mergeCell ref="L4:L5"/>
    <mergeCell ref="T4:T5"/>
  </mergeCells>
  <dataValidations count="5">
    <dataValidation type="list" allowBlank="1" showInputMessage="1" showErrorMessage="1" sqref="L6:L29" xr:uid="{00000000-0002-0000-0000-000000000000}">
      <formula1>"Toda la vigencia, Semestre 1, Semestre 2, Trimestre 1, Trimestre 2, Trimestre 3, Trimestre 4"</formula1>
    </dataValidation>
    <dataValidation type="list" allowBlank="1" showInputMessage="1" showErrorMessage="1" sqref="P6:P29" xr:uid="{00000000-0002-0000-0000-000001000000}">
      <formula1>"Gestión, Producto, Resultado"</formula1>
    </dataValidation>
    <dataValidation type="list" allowBlank="1" showInputMessage="1" showErrorMessage="1" sqref="Q6:Q29" xr:uid="{00000000-0002-0000-0000-000002000000}">
      <formula1>"Unidad, Porcentaje, Tasa"</formula1>
    </dataValidation>
    <dataValidation type="list" allowBlank="1" showInputMessage="1" showErrorMessage="1" sqref="R6:R17" xr:uid="{00000000-0002-0000-0000-000003000000}">
      <formula1>"Creciente,Decreciente"</formula1>
    </dataValidation>
    <dataValidation type="list" allowBlank="1" showInputMessage="1" showErrorMessage="1" sqref="S6:S26" xr:uid="{00000000-0002-0000-0000-000004000000}">
      <formula1>"Denominador fijo, Denominador variable"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7"/>
  <sheetViews>
    <sheetView showGridLines="0" workbookViewId="0">
      <selection activeCell="C4" sqref="C4:K4"/>
    </sheetView>
  </sheetViews>
  <sheetFormatPr baseColWidth="10" defaultRowHeight="15" x14ac:dyDescent="0.25"/>
  <cols>
    <col min="1" max="1" width="3.85546875" style="41" customWidth="1"/>
    <col min="2" max="2" width="39.42578125" customWidth="1"/>
    <col min="3" max="3" width="17" style="60" customWidth="1"/>
    <col min="4" max="4" width="12.28515625" style="46" customWidth="1"/>
    <col min="5" max="6" width="11.42578125" style="10"/>
    <col min="7" max="7" width="16.28515625" style="38" customWidth="1"/>
    <col min="8" max="8" width="18.85546875" style="38" customWidth="1"/>
    <col min="9" max="9" width="19.85546875" style="38" customWidth="1"/>
    <col min="10" max="10" width="18.7109375" style="38" customWidth="1"/>
    <col min="11" max="11" width="14" style="2" customWidth="1"/>
    <col min="12" max="16384" width="11.42578125" style="41"/>
  </cols>
  <sheetData>
    <row r="1" spans="2:11" ht="8.25" customHeight="1" x14ac:dyDescent="0.25"/>
    <row r="2" spans="2:11" ht="18.75" x14ac:dyDescent="0.3">
      <c r="B2" s="94" t="s">
        <v>54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9.75" customHeight="1" x14ac:dyDescent="0.25"/>
    <row r="4" spans="2:11" ht="15.75" customHeight="1" x14ac:dyDescent="0.25">
      <c r="B4" s="31" t="s">
        <v>25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2:11" ht="15.75" x14ac:dyDescent="0.25">
      <c r="B5" s="31" t="s">
        <v>37</v>
      </c>
      <c r="C5" s="116">
        <v>9.2200000000000004E-2</v>
      </c>
      <c r="D5" s="116"/>
      <c r="E5" s="116"/>
      <c r="F5" s="116"/>
      <c r="G5" s="116"/>
      <c r="H5" s="116"/>
      <c r="I5" s="116"/>
      <c r="J5" s="116"/>
      <c r="K5" s="116"/>
    </row>
    <row r="7" spans="2:11" ht="15.75" x14ac:dyDescent="0.25">
      <c r="B7" s="98" t="s">
        <v>26</v>
      </c>
      <c r="C7" s="93" t="s">
        <v>27</v>
      </c>
      <c r="D7" s="93" t="s">
        <v>28</v>
      </c>
      <c r="E7" s="98" t="s">
        <v>29</v>
      </c>
      <c r="F7" s="98"/>
      <c r="G7" s="91" t="s">
        <v>32</v>
      </c>
      <c r="H7" s="92" t="s">
        <v>33</v>
      </c>
      <c r="I7" s="91" t="s">
        <v>34</v>
      </c>
      <c r="J7" s="92" t="s">
        <v>35</v>
      </c>
      <c r="K7" s="93" t="s">
        <v>36</v>
      </c>
    </row>
    <row r="8" spans="2:11" s="42" customFormat="1" ht="18" customHeight="1" x14ac:dyDescent="0.25">
      <c r="B8" s="98"/>
      <c r="C8" s="93"/>
      <c r="D8" s="93"/>
      <c r="E8" s="26" t="s">
        <v>30</v>
      </c>
      <c r="F8" s="26" t="s">
        <v>31</v>
      </c>
      <c r="G8" s="91"/>
      <c r="H8" s="92"/>
      <c r="I8" s="91"/>
      <c r="J8" s="92"/>
      <c r="K8" s="93"/>
    </row>
    <row r="9" spans="2:11" s="42" customFormat="1" ht="15.75" x14ac:dyDescent="0.25">
      <c r="B9" s="55"/>
      <c r="C9" s="104"/>
      <c r="D9" s="105"/>
      <c r="E9" s="48"/>
      <c r="F9" s="48"/>
      <c r="G9" s="40" t="str">
        <f>IFERROR(VLOOKUP(C9,Datos!B3:C8,2,FALSE),"")</f>
        <v/>
      </c>
      <c r="H9" s="40" t="str">
        <f>IFERROR(G9*(1+$C$46),"")</f>
        <v/>
      </c>
      <c r="I9" s="40" t="str">
        <f>IFERROR(G9*D9*E9+((G9/30)*F9*D9),"")</f>
        <v/>
      </c>
      <c r="J9" s="40" t="str">
        <f>IFERROR(I9*(1+$C$5),"")</f>
        <v/>
      </c>
      <c r="K9" s="50"/>
    </row>
    <row r="10" spans="2:11" x14ac:dyDescent="0.25">
      <c r="B10" s="54"/>
      <c r="C10" s="58"/>
      <c r="D10" s="47"/>
      <c r="E10" s="47"/>
      <c r="F10" s="47"/>
      <c r="G10" s="39" t="str">
        <f>IFERROR(VLOOKUP(C10,Datos!B4:C9,2,FALSE),"")</f>
        <v/>
      </c>
      <c r="H10" s="39" t="str">
        <f>IFERROR(G10*(1+$C$46),"")</f>
        <v/>
      </c>
      <c r="I10" s="39" t="str">
        <f>IFERROR(G10*D10*E10+((G10/30)*F10*D10),"")</f>
        <v/>
      </c>
      <c r="J10" s="39" t="str">
        <f>IFERROR(I10*(1+$C$5),"")</f>
        <v/>
      </c>
      <c r="K10" s="14"/>
    </row>
    <row r="11" spans="2:11" x14ac:dyDescent="0.25">
      <c r="B11" s="55"/>
      <c r="C11" s="104"/>
      <c r="D11" s="48"/>
      <c r="E11" s="48"/>
      <c r="F11" s="48"/>
      <c r="G11" s="40" t="str">
        <f>IFERROR(VLOOKUP(C11,Datos!B5:C10,2,FALSE),"")</f>
        <v/>
      </c>
      <c r="H11" s="40" t="str">
        <f t="shared" ref="H11:H27" si="0">IFERROR(G11*(1+$C$46),"")</f>
        <v/>
      </c>
      <c r="I11" s="40" t="str">
        <f>IFERROR(G11*D11*E11+((G11/30)*F11*D11),"")</f>
        <v/>
      </c>
      <c r="J11" s="40" t="str">
        <f>IFERROR(I11*(1+$C$5),"")</f>
        <v/>
      </c>
      <c r="K11" s="50"/>
    </row>
    <row r="12" spans="2:11" x14ac:dyDescent="0.25">
      <c r="B12" s="100"/>
      <c r="C12" s="59"/>
      <c r="D12" s="101"/>
      <c r="E12" s="101"/>
      <c r="F12" s="101"/>
      <c r="G12" s="102" t="str">
        <f>IFERROR(VLOOKUP(C12,Datos!B6:C11,2,FALSE),"")</f>
        <v/>
      </c>
      <c r="H12" s="102" t="str">
        <f t="shared" ref="H12" si="1">IFERROR(G12*(1+$C$46),"")</f>
        <v/>
      </c>
      <c r="I12" s="102" t="str">
        <f>IFERROR(G12*D12*E12+((G12/30)*F12*D12),"")</f>
        <v/>
      </c>
      <c r="J12" s="102" t="str">
        <f>IFERROR(I12*(1+$C$5),"")</f>
        <v/>
      </c>
      <c r="K12" s="103"/>
    </row>
    <row r="13" spans="2:11" x14ac:dyDescent="0.25">
      <c r="B13" s="55"/>
      <c r="C13" s="104"/>
      <c r="D13" s="48"/>
      <c r="E13" s="48"/>
      <c r="F13" s="48"/>
      <c r="G13" s="40" t="str">
        <f>IFERROR(VLOOKUP(C13,Datos!B7:C12,2,FALSE),"")</f>
        <v/>
      </c>
      <c r="H13" s="40" t="str">
        <f t="shared" si="0"/>
        <v/>
      </c>
      <c r="I13" s="40" t="str">
        <f t="shared" ref="I13:I27" si="2">IFERROR(G13*D13*E13+((G13/30)*F13*D13),"")</f>
        <v/>
      </c>
      <c r="J13" s="40" t="str">
        <f t="shared" ref="J13:J27" si="3">IFERROR(I13*(1+$C$5),"")</f>
        <v/>
      </c>
      <c r="K13" s="50"/>
    </row>
    <row r="14" spans="2:11" x14ac:dyDescent="0.25">
      <c r="B14" s="54"/>
      <c r="C14" s="59"/>
      <c r="D14" s="47"/>
      <c r="E14" s="47"/>
      <c r="F14" s="47"/>
      <c r="G14" s="39" t="str">
        <f>IFERROR(VLOOKUP(C14,Datos!B8:C13,2,FALSE),"")</f>
        <v/>
      </c>
      <c r="H14" s="39" t="str">
        <f t="shared" si="0"/>
        <v/>
      </c>
      <c r="I14" s="39" t="str">
        <f t="shared" si="2"/>
        <v/>
      </c>
      <c r="J14" s="39" t="str">
        <f t="shared" si="3"/>
        <v/>
      </c>
      <c r="K14" s="14"/>
    </row>
    <row r="15" spans="2:11" x14ac:dyDescent="0.25">
      <c r="B15" s="55"/>
      <c r="C15" s="104"/>
      <c r="D15" s="48"/>
      <c r="E15" s="48"/>
      <c r="F15" s="48"/>
      <c r="G15" s="40" t="str">
        <f>IFERROR(VLOOKUP(C15,Datos!B9:C14,2,FALSE),"")</f>
        <v/>
      </c>
      <c r="H15" s="40" t="str">
        <f t="shared" si="0"/>
        <v/>
      </c>
      <c r="I15" s="40" t="str">
        <f t="shared" si="2"/>
        <v/>
      </c>
      <c r="J15" s="40" t="str">
        <f t="shared" si="3"/>
        <v/>
      </c>
      <c r="K15" s="50"/>
    </row>
    <row r="16" spans="2:11" x14ac:dyDescent="0.25">
      <c r="B16" s="54"/>
      <c r="C16" s="59"/>
      <c r="D16" s="47"/>
      <c r="E16" s="47"/>
      <c r="F16" s="47"/>
      <c r="G16" s="39" t="str">
        <f>IFERROR(VLOOKUP(C16,Datos!B10:C15,2,FALSE),"")</f>
        <v/>
      </c>
      <c r="H16" s="39" t="str">
        <f t="shared" si="0"/>
        <v/>
      </c>
      <c r="I16" s="39" t="str">
        <f t="shared" si="2"/>
        <v/>
      </c>
      <c r="J16" s="39" t="str">
        <f t="shared" si="3"/>
        <v/>
      </c>
      <c r="K16" s="14"/>
    </row>
    <row r="17" spans="2:11" x14ac:dyDescent="0.25">
      <c r="B17" s="55"/>
      <c r="C17" s="104"/>
      <c r="D17" s="48"/>
      <c r="E17" s="48"/>
      <c r="F17" s="48"/>
      <c r="G17" s="40" t="str">
        <f>IFERROR(VLOOKUP(C17,Datos!B11:C16,2,FALSE),"")</f>
        <v/>
      </c>
      <c r="H17" s="40" t="str">
        <f t="shared" si="0"/>
        <v/>
      </c>
      <c r="I17" s="40" t="str">
        <f t="shared" si="2"/>
        <v/>
      </c>
      <c r="J17" s="40" t="str">
        <f t="shared" si="3"/>
        <v/>
      </c>
      <c r="K17" s="50"/>
    </row>
    <row r="18" spans="2:11" x14ac:dyDescent="0.25">
      <c r="B18" s="54"/>
      <c r="C18" s="59"/>
      <c r="D18" s="47"/>
      <c r="E18" s="47"/>
      <c r="F18" s="47"/>
      <c r="G18" s="39" t="str">
        <f>IFERROR(VLOOKUP(C18,Datos!B12:C17,2,FALSE),"")</f>
        <v/>
      </c>
      <c r="H18" s="39" t="str">
        <f t="shared" si="0"/>
        <v/>
      </c>
      <c r="I18" s="39" t="str">
        <f t="shared" si="2"/>
        <v/>
      </c>
      <c r="J18" s="39" t="str">
        <f t="shared" si="3"/>
        <v/>
      </c>
      <c r="K18" s="14"/>
    </row>
    <row r="19" spans="2:11" x14ac:dyDescent="0.25">
      <c r="B19" s="55"/>
      <c r="C19" s="104"/>
      <c r="D19" s="48"/>
      <c r="E19" s="48"/>
      <c r="F19" s="48"/>
      <c r="G19" s="40" t="str">
        <f>IFERROR(VLOOKUP(C19,Datos!B13:C18,2,FALSE),"")</f>
        <v/>
      </c>
      <c r="H19" s="40" t="str">
        <f t="shared" si="0"/>
        <v/>
      </c>
      <c r="I19" s="40" t="str">
        <f t="shared" si="2"/>
        <v/>
      </c>
      <c r="J19" s="40" t="str">
        <f t="shared" si="3"/>
        <v/>
      </c>
      <c r="K19" s="50"/>
    </row>
    <row r="20" spans="2:11" x14ac:dyDescent="0.25">
      <c r="B20" s="54"/>
      <c r="C20" s="59"/>
      <c r="D20" s="47"/>
      <c r="E20" s="47"/>
      <c r="F20" s="47"/>
      <c r="G20" s="39" t="str">
        <f>IFERROR(VLOOKUP(C20,Datos!B14:C19,2,FALSE),"")</f>
        <v/>
      </c>
      <c r="H20" s="39" t="str">
        <f t="shared" si="0"/>
        <v/>
      </c>
      <c r="I20" s="39" t="str">
        <f t="shared" si="2"/>
        <v/>
      </c>
      <c r="J20" s="39" t="str">
        <f t="shared" si="3"/>
        <v/>
      </c>
      <c r="K20" s="14"/>
    </row>
    <row r="21" spans="2:11" x14ac:dyDescent="0.25">
      <c r="B21" s="55"/>
      <c r="C21" s="104"/>
      <c r="D21" s="48"/>
      <c r="E21" s="48"/>
      <c r="F21" s="48"/>
      <c r="G21" s="40" t="str">
        <f>IFERROR(VLOOKUP(C21,Datos!B15:C20,2,FALSE),"")</f>
        <v/>
      </c>
      <c r="H21" s="40" t="str">
        <f t="shared" si="0"/>
        <v/>
      </c>
      <c r="I21" s="40" t="str">
        <f t="shared" si="2"/>
        <v/>
      </c>
      <c r="J21" s="40" t="str">
        <f t="shared" si="3"/>
        <v/>
      </c>
      <c r="K21" s="50"/>
    </row>
    <row r="22" spans="2:11" x14ac:dyDescent="0.25">
      <c r="B22" s="54"/>
      <c r="C22" s="59"/>
      <c r="D22" s="47"/>
      <c r="E22" s="47"/>
      <c r="F22" s="47"/>
      <c r="G22" s="39" t="str">
        <f>IFERROR(VLOOKUP(C22,Datos!B16:C21,2,FALSE),"")</f>
        <v/>
      </c>
      <c r="H22" s="39" t="str">
        <f t="shared" si="0"/>
        <v/>
      </c>
      <c r="I22" s="39" t="str">
        <f t="shared" si="2"/>
        <v/>
      </c>
      <c r="J22" s="39" t="str">
        <f t="shared" si="3"/>
        <v/>
      </c>
      <c r="K22" s="14"/>
    </row>
    <row r="23" spans="2:11" x14ac:dyDescent="0.25">
      <c r="B23" s="55"/>
      <c r="C23" s="104"/>
      <c r="D23" s="48"/>
      <c r="E23" s="48"/>
      <c r="F23" s="48"/>
      <c r="G23" s="40" t="str">
        <f>IFERROR(VLOOKUP(C23,Datos!B17:C22,2,FALSE),"")</f>
        <v/>
      </c>
      <c r="H23" s="40" t="str">
        <f t="shared" si="0"/>
        <v/>
      </c>
      <c r="I23" s="40" t="str">
        <f t="shared" si="2"/>
        <v/>
      </c>
      <c r="J23" s="40" t="str">
        <f t="shared" si="3"/>
        <v/>
      </c>
      <c r="K23" s="50"/>
    </row>
    <row r="24" spans="2:11" x14ac:dyDescent="0.25">
      <c r="B24" s="54"/>
      <c r="C24" s="59"/>
      <c r="D24" s="47"/>
      <c r="E24" s="47"/>
      <c r="F24" s="47"/>
      <c r="G24" s="39" t="str">
        <f>IFERROR(VLOOKUP(C24,Datos!B18:C23,2,FALSE),"")</f>
        <v/>
      </c>
      <c r="H24" s="39" t="str">
        <f t="shared" si="0"/>
        <v/>
      </c>
      <c r="I24" s="39" t="str">
        <f t="shared" si="2"/>
        <v/>
      </c>
      <c r="J24" s="39" t="str">
        <f t="shared" si="3"/>
        <v/>
      </c>
      <c r="K24" s="14"/>
    </row>
    <row r="25" spans="2:11" x14ac:dyDescent="0.25">
      <c r="B25" s="55"/>
      <c r="C25" s="104"/>
      <c r="D25" s="48"/>
      <c r="E25" s="48"/>
      <c r="F25" s="48"/>
      <c r="G25" s="40" t="str">
        <f>IFERROR(VLOOKUP(C25,Datos!B19:C24,2,FALSE),"")</f>
        <v/>
      </c>
      <c r="H25" s="40" t="str">
        <f t="shared" si="0"/>
        <v/>
      </c>
      <c r="I25" s="40" t="str">
        <f t="shared" si="2"/>
        <v/>
      </c>
      <c r="J25" s="40" t="str">
        <f t="shared" si="3"/>
        <v/>
      </c>
      <c r="K25" s="50"/>
    </row>
    <row r="26" spans="2:11" x14ac:dyDescent="0.25">
      <c r="B26" s="54"/>
      <c r="C26" s="59"/>
      <c r="D26" s="47"/>
      <c r="E26" s="47"/>
      <c r="F26" s="47"/>
      <c r="G26" s="39" t="str">
        <f>IFERROR(VLOOKUP(C26,Datos!B20:C25,2,FALSE),"")</f>
        <v/>
      </c>
      <c r="H26" s="39" t="str">
        <f t="shared" si="0"/>
        <v/>
      </c>
      <c r="I26" s="39" t="str">
        <f t="shared" si="2"/>
        <v/>
      </c>
      <c r="J26" s="39" t="str">
        <f t="shared" si="3"/>
        <v/>
      </c>
      <c r="K26" s="51"/>
    </row>
    <row r="27" spans="2:11" x14ac:dyDescent="0.25">
      <c r="B27" s="55"/>
      <c r="C27" s="104"/>
      <c r="D27" s="48"/>
      <c r="E27" s="48"/>
      <c r="F27" s="48"/>
      <c r="G27" s="40" t="str">
        <f>IFERROR(VLOOKUP(C27,Datos!B21:C26,2,FALSE),"")</f>
        <v/>
      </c>
      <c r="H27" s="40" t="str">
        <f t="shared" si="0"/>
        <v/>
      </c>
      <c r="I27" s="40" t="str">
        <f t="shared" si="2"/>
        <v/>
      </c>
      <c r="J27" s="40" t="str">
        <f t="shared" si="3"/>
        <v/>
      </c>
      <c r="K27" s="52"/>
    </row>
    <row r="28" spans="2:11" ht="15.75" x14ac:dyDescent="0.25">
      <c r="B28" s="96" t="s">
        <v>47</v>
      </c>
      <c r="C28" s="97"/>
      <c r="D28" s="97"/>
      <c r="E28" s="97"/>
      <c r="F28" s="97"/>
      <c r="G28" s="97"/>
      <c r="H28" s="97"/>
      <c r="I28" s="49">
        <f>SUM(I10:I27)</f>
        <v>0</v>
      </c>
      <c r="J28" s="49">
        <f>SUM(J10:J27)</f>
        <v>0</v>
      </c>
      <c r="K28" s="53"/>
    </row>
    <row r="29" spans="2:11" x14ac:dyDescent="0.25">
      <c r="K29" s="11"/>
    </row>
    <row r="30" spans="2:11" x14ac:dyDescent="0.25">
      <c r="K30" s="11"/>
    </row>
    <row r="31" spans="2:11" x14ac:dyDescent="0.25">
      <c r="K31" s="11"/>
    </row>
    <row r="32" spans="2:11" x14ac:dyDescent="0.25">
      <c r="K32" s="11"/>
    </row>
    <row r="33" spans="11:11" x14ac:dyDescent="0.25">
      <c r="K33" s="11"/>
    </row>
    <row r="34" spans="11:11" x14ac:dyDescent="0.25">
      <c r="K34" s="11"/>
    </row>
    <row r="35" spans="11:11" x14ac:dyDescent="0.25">
      <c r="K35" s="11"/>
    </row>
    <row r="36" spans="11:11" x14ac:dyDescent="0.25">
      <c r="K36" s="11"/>
    </row>
    <row r="37" spans="11:11" x14ac:dyDescent="0.25">
      <c r="K37" s="11"/>
    </row>
    <row r="38" spans="11:11" x14ac:dyDescent="0.25">
      <c r="K38" s="11"/>
    </row>
    <row r="39" spans="11:11" x14ac:dyDescent="0.25">
      <c r="K39" s="11"/>
    </row>
    <row r="40" spans="11:11" x14ac:dyDescent="0.25">
      <c r="K40" s="11"/>
    </row>
    <row r="41" spans="11:11" x14ac:dyDescent="0.25">
      <c r="K41" s="11"/>
    </row>
    <row r="42" spans="11:11" x14ac:dyDescent="0.25">
      <c r="K42" s="11"/>
    </row>
    <row r="43" spans="11:11" x14ac:dyDescent="0.25">
      <c r="K43" s="11"/>
    </row>
    <row r="44" spans="11:11" x14ac:dyDescent="0.25">
      <c r="K44" s="11"/>
    </row>
    <row r="45" spans="11:11" x14ac:dyDescent="0.25">
      <c r="K45" s="11"/>
    </row>
    <row r="46" spans="11:11" x14ac:dyDescent="0.25">
      <c r="K46" s="11"/>
    </row>
    <row r="47" spans="11:11" x14ac:dyDescent="0.25">
      <c r="K47" s="11"/>
    </row>
    <row r="48" spans="11:11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  <row r="53" spans="11:11" x14ac:dyDescent="0.25">
      <c r="K53" s="11"/>
    </row>
    <row r="54" spans="11:11" x14ac:dyDescent="0.25">
      <c r="K54" s="11"/>
    </row>
    <row r="55" spans="11:11" x14ac:dyDescent="0.25">
      <c r="K55" s="11"/>
    </row>
    <row r="56" spans="11:11" x14ac:dyDescent="0.25">
      <c r="K56" s="11"/>
    </row>
    <row r="57" spans="11:11" x14ac:dyDescent="0.25">
      <c r="K57" s="11"/>
    </row>
  </sheetData>
  <mergeCells count="13">
    <mergeCell ref="I7:I8"/>
    <mergeCell ref="J7:J8"/>
    <mergeCell ref="K7:K8"/>
    <mergeCell ref="B2:K2"/>
    <mergeCell ref="B28:H28"/>
    <mergeCell ref="E7:F7"/>
    <mergeCell ref="B7:B8"/>
    <mergeCell ref="C7:C8"/>
    <mergeCell ref="D7:D8"/>
    <mergeCell ref="G7:G8"/>
    <mergeCell ref="H7:H8"/>
    <mergeCell ref="C4:K4"/>
    <mergeCell ref="C5:K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Datos!$B$4:$B$9</xm:f>
          </x14:formula1>
          <xm:sqref>C9:C27</xm:sqref>
        </x14:dataValidation>
        <x14:dataValidation type="list" allowBlank="1" showInputMessage="1" showErrorMessage="1" xr:uid="{9697F8A4-E801-4B7B-A852-1470FC6A979E}">
          <x14:formula1>
            <xm:f>Datos!$D$191:$D$200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9"/>
  <sheetViews>
    <sheetView showGridLines="0" tabSelected="1" topLeftCell="A13" workbookViewId="0">
      <selection activeCell="C24" sqref="C24"/>
    </sheetView>
  </sheetViews>
  <sheetFormatPr baseColWidth="10" defaultRowHeight="15" x14ac:dyDescent="0.25"/>
  <cols>
    <col min="1" max="1" width="4.140625" customWidth="1"/>
    <col min="2" max="2" width="24.7109375" customWidth="1"/>
    <col min="3" max="3" width="42" customWidth="1"/>
    <col min="4" max="4" width="25" style="27" customWidth="1"/>
    <col min="5" max="5" width="40.7109375" customWidth="1"/>
    <col min="6" max="9" width="24" customWidth="1"/>
  </cols>
  <sheetData>
    <row r="2" spans="2:6" s="41" customFormat="1" ht="18.75" x14ac:dyDescent="0.3">
      <c r="B2" s="95" t="s">
        <v>50</v>
      </c>
      <c r="C2" s="95"/>
      <c r="D2" s="95"/>
      <c r="E2" s="95"/>
      <c r="F2" s="95"/>
    </row>
    <row r="3" spans="2:6" s="41" customFormat="1" ht="9.75" customHeight="1" x14ac:dyDescent="0.25">
      <c r="B3"/>
      <c r="C3"/>
      <c r="D3" s="36"/>
      <c r="E3" s="10"/>
      <c r="F3"/>
    </row>
    <row r="4" spans="2:6" s="41" customFormat="1" ht="27" customHeight="1" x14ac:dyDescent="0.25">
      <c r="B4" s="26" t="s">
        <v>48</v>
      </c>
      <c r="C4" s="26" t="s">
        <v>49</v>
      </c>
      <c r="D4" s="44" t="s">
        <v>51</v>
      </c>
      <c r="E4" s="26" t="s">
        <v>52</v>
      </c>
      <c r="F4" s="45" t="s">
        <v>36</v>
      </c>
    </row>
    <row r="5" spans="2:6" s="41" customFormat="1" ht="15.75" customHeight="1" x14ac:dyDescent="0.25">
      <c r="B5" s="57" t="str">
        <f>+IF(C5="","",VLOOKUP(C5,Datos!$A$13:$B$276,2,0))</f>
        <v/>
      </c>
      <c r="C5" s="57"/>
      <c r="D5" s="43"/>
      <c r="E5" s="48"/>
      <c r="F5" s="57"/>
    </row>
    <row r="6" spans="2:6" s="41" customFormat="1" x14ac:dyDescent="0.25">
      <c r="B6" s="56" t="str">
        <f>+IF(C6="","",VLOOKUP(C6,Datos!$A$13:$B$276,2,0))</f>
        <v/>
      </c>
      <c r="C6"/>
      <c r="D6" s="37"/>
      <c r="E6" s="47"/>
      <c r="F6" s="56"/>
    </row>
    <row r="7" spans="2:6" s="41" customFormat="1" x14ac:dyDescent="0.25">
      <c r="B7" s="57" t="str">
        <f>+IF(C7="","",VLOOKUP(C7,Datos!$A$13:$B$276,2,0))</f>
        <v/>
      </c>
      <c r="C7" s="57"/>
      <c r="D7" s="43"/>
      <c r="E7" s="48"/>
      <c r="F7" s="57"/>
    </row>
    <row r="8" spans="2:6" s="41" customFormat="1" x14ac:dyDescent="0.25">
      <c r="B8" s="56" t="str">
        <f>+IF(C8="","",VLOOKUP(C8,Datos!$A$13:$B$276,2,0))</f>
        <v/>
      </c>
      <c r="C8" s="56"/>
      <c r="D8" s="37"/>
      <c r="E8" s="47"/>
      <c r="F8" s="56"/>
    </row>
    <row r="9" spans="2:6" s="41" customFormat="1" x14ac:dyDescent="0.25">
      <c r="B9" s="57" t="str">
        <f>+IF(C9="","",VLOOKUP(C9,Datos!$A$13:$B$276,2,0))</f>
        <v/>
      </c>
      <c r="C9" s="57"/>
      <c r="D9" s="43"/>
      <c r="E9" s="48"/>
      <c r="F9" s="57"/>
    </row>
    <row r="10" spans="2:6" s="41" customFormat="1" x14ac:dyDescent="0.25">
      <c r="B10" s="56" t="str">
        <f>+IF(C10="","",VLOOKUP(C10,Datos!$A$13:$B$276,2,0))</f>
        <v/>
      </c>
      <c r="C10" s="56"/>
      <c r="D10" s="37"/>
      <c r="E10" s="47"/>
      <c r="F10" s="56"/>
    </row>
    <row r="11" spans="2:6" s="41" customFormat="1" x14ac:dyDescent="0.25">
      <c r="B11" s="57" t="str">
        <f>+IF(C11="","",VLOOKUP(C11,Datos!$A$13:$B$276,2,0))</f>
        <v/>
      </c>
      <c r="C11" s="57"/>
      <c r="D11" s="43"/>
      <c r="E11" s="48"/>
      <c r="F11" s="57"/>
    </row>
    <row r="12" spans="2:6" s="41" customFormat="1" x14ac:dyDescent="0.25">
      <c r="B12" s="56" t="str">
        <f>+IF(C12="","",VLOOKUP(C12,Datos!$A$13:$B$276,2,0))</f>
        <v/>
      </c>
      <c r="C12" s="56"/>
      <c r="D12" s="37"/>
      <c r="E12" s="47"/>
      <c r="F12" s="56"/>
    </row>
    <row r="13" spans="2:6" s="41" customFormat="1" x14ac:dyDescent="0.25">
      <c r="B13" s="57" t="str">
        <f>+IF(C13="","",VLOOKUP(C13,Datos!$A$13:$B$276,2,0))</f>
        <v/>
      </c>
      <c r="C13" s="57"/>
      <c r="D13" s="43"/>
      <c r="E13" s="48"/>
      <c r="F13" s="57"/>
    </row>
    <row r="14" spans="2:6" s="41" customFormat="1" x14ac:dyDescent="0.25">
      <c r="B14" s="56" t="str">
        <f>+IF(C14="","",VLOOKUP(C14,Datos!$A$13:$B$276,2,0))</f>
        <v/>
      </c>
      <c r="C14" s="56"/>
      <c r="D14" s="37"/>
      <c r="E14" s="47"/>
      <c r="F14" s="56"/>
    </row>
    <row r="15" spans="2:6" s="41" customFormat="1" x14ac:dyDescent="0.25">
      <c r="B15" s="57" t="str">
        <f>+IF(C15="","",VLOOKUP(C15,Datos!$A$13:$B$276,2,0))</f>
        <v/>
      </c>
      <c r="C15" s="57"/>
      <c r="D15" s="43"/>
      <c r="E15" s="48"/>
      <c r="F15" s="57"/>
    </row>
    <row r="16" spans="2:6" s="41" customFormat="1" x14ac:dyDescent="0.25">
      <c r="B16" s="56" t="str">
        <f>+IF(C16="","",VLOOKUP(C16,Datos!$A$13:$B$276,2,0))</f>
        <v/>
      </c>
      <c r="C16" s="56"/>
      <c r="D16" s="37"/>
      <c r="E16" s="47"/>
      <c r="F16" s="56"/>
    </row>
    <row r="17" spans="2:6" s="41" customFormat="1" x14ac:dyDescent="0.25">
      <c r="B17" s="57" t="str">
        <f>+IF(C17="","",VLOOKUP(C17,Datos!$A$13:$B$276,2,0))</f>
        <v/>
      </c>
      <c r="C17" s="57"/>
      <c r="D17" s="43"/>
      <c r="E17" s="48"/>
      <c r="F17" s="57"/>
    </row>
    <row r="18" spans="2:6" s="41" customFormat="1" x14ac:dyDescent="0.25">
      <c r="B18" s="56" t="str">
        <f>+IF(C18="","",VLOOKUP(C18,Datos!$A$13:$B$276,2,0))</f>
        <v/>
      </c>
      <c r="C18" s="56"/>
      <c r="D18" s="37"/>
      <c r="E18" s="47"/>
      <c r="F18" s="56"/>
    </row>
    <row r="19" spans="2:6" s="41" customFormat="1" x14ac:dyDescent="0.25">
      <c r="B19" s="57" t="str">
        <f>+IF(C19="","",VLOOKUP(C19,Datos!$A$13:$B$276,2,0))</f>
        <v/>
      </c>
      <c r="C19" s="57"/>
      <c r="D19" s="43"/>
      <c r="E19" s="48"/>
      <c r="F19" s="57"/>
    </row>
  </sheetData>
  <mergeCells count="1">
    <mergeCell ref="B2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4E3BF7-43EA-43E1-A9E5-E95A4F1FC6D3}">
          <x14:formula1>
            <xm:f>Datos!$C$13:$C$276</xm:f>
          </x14:formula1>
          <xm:sqref>C5:C19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76"/>
  <sheetViews>
    <sheetView showGridLines="0" topLeftCell="A265" workbookViewId="0">
      <selection activeCell="C14" sqref="C14"/>
    </sheetView>
  </sheetViews>
  <sheetFormatPr baseColWidth="10" defaultRowHeight="15" x14ac:dyDescent="0.25"/>
  <cols>
    <col min="1" max="1" width="7.140625" customWidth="1"/>
    <col min="2" max="2" width="23.7109375" customWidth="1"/>
    <col min="3" max="3" width="21.140625" style="27" customWidth="1"/>
  </cols>
  <sheetData>
    <row r="2" spans="1:3" ht="15.75" x14ac:dyDescent="0.25">
      <c r="B2" s="99" t="s">
        <v>39</v>
      </c>
      <c r="C2" s="99"/>
    </row>
    <row r="3" spans="1:3" ht="15.75" x14ac:dyDescent="0.25">
      <c r="B3" s="29" t="s">
        <v>38</v>
      </c>
      <c r="C3" s="30" t="s">
        <v>40</v>
      </c>
    </row>
    <row r="4" spans="1:3" x14ac:dyDescent="0.25">
      <c r="B4" s="1" t="s">
        <v>41</v>
      </c>
      <c r="C4" s="28">
        <v>10424210</v>
      </c>
    </row>
    <row r="5" spans="1:3" x14ac:dyDescent="0.25">
      <c r="B5" s="1" t="s">
        <v>42</v>
      </c>
      <c r="C5" s="28">
        <v>8509559</v>
      </c>
    </row>
    <row r="6" spans="1:3" x14ac:dyDescent="0.25">
      <c r="B6" s="1" t="s">
        <v>43</v>
      </c>
      <c r="C6" s="28">
        <v>6382169</v>
      </c>
    </row>
    <row r="7" spans="1:3" x14ac:dyDescent="0.25">
      <c r="B7" s="1" t="s">
        <v>44</v>
      </c>
      <c r="C7" s="28">
        <v>4892998</v>
      </c>
    </row>
    <row r="8" spans="1:3" x14ac:dyDescent="0.25">
      <c r="B8" s="1" t="s">
        <v>45</v>
      </c>
      <c r="C8" s="28">
        <v>3191085</v>
      </c>
    </row>
    <row r="9" spans="1:3" x14ac:dyDescent="0.25">
      <c r="B9" s="1" t="s">
        <v>46</v>
      </c>
      <c r="C9" s="28">
        <v>2659237</v>
      </c>
    </row>
    <row r="11" spans="1:3" ht="15.75" x14ac:dyDescent="0.25">
      <c r="B11" s="99" t="s">
        <v>53</v>
      </c>
      <c r="C11" s="99"/>
    </row>
    <row r="12" spans="1:3" ht="15.75" x14ac:dyDescent="0.25">
      <c r="B12" s="29" t="s">
        <v>15</v>
      </c>
      <c r="C12" s="30" t="s">
        <v>2</v>
      </c>
    </row>
    <row r="13" spans="1:3" ht="24" x14ac:dyDescent="0.25">
      <c r="A13" s="114" t="str">
        <f>+C13</f>
        <v>Sueldo Básico Administrativos</v>
      </c>
      <c r="B13" s="106" t="s">
        <v>55</v>
      </c>
      <c r="C13" s="106" t="s">
        <v>56</v>
      </c>
    </row>
    <row r="14" spans="1:3" x14ac:dyDescent="0.25">
      <c r="A14" s="114" t="str">
        <f t="shared" ref="A14:A77" si="0">+C14</f>
        <v>Sueldo Básico Docentes</v>
      </c>
      <c r="B14" s="106" t="s">
        <v>57</v>
      </c>
      <c r="C14" s="106" t="s">
        <v>58</v>
      </c>
    </row>
    <row r="15" spans="1:3" ht="24" x14ac:dyDescent="0.25">
      <c r="A15" s="114" t="str">
        <f t="shared" si="0"/>
        <v>Sueldo Trabajadores Oficiales</v>
      </c>
      <c r="B15" s="106" t="s">
        <v>59</v>
      </c>
      <c r="C15" s="107" t="s">
        <v>60</v>
      </c>
    </row>
    <row r="16" spans="1:3" ht="36" x14ac:dyDescent="0.25">
      <c r="A16" s="114" t="str">
        <f t="shared" si="0"/>
        <v>Horas Extras, Dominicales, Festivos, Administrativos</v>
      </c>
      <c r="B16" s="106" t="s">
        <v>61</v>
      </c>
      <c r="C16" s="106" t="s">
        <v>62</v>
      </c>
    </row>
    <row r="17" spans="1:3" ht="36" x14ac:dyDescent="0.25">
      <c r="A17" s="114" t="str">
        <f t="shared" si="0"/>
        <v>Gastos de Representación Administrativos</v>
      </c>
      <c r="B17" s="106" t="s">
        <v>63</v>
      </c>
      <c r="C17" s="106" t="s">
        <v>64</v>
      </c>
    </row>
    <row r="18" spans="1:3" ht="36" x14ac:dyDescent="0.25">
      <c r="A18" s="114" t="str">
        <f t="shared" si="0"/>
        <v>Bonificación por Servicios Prestados Administrativos</v>
      </c>
      <c r="B18" s="106" t="s">
        <v>65</v>
      </c>
      <c r="C18" s="106" t="s">
        <v>66</v>
      </c>
    </row>
    <row r="19" spans="1:3" ht="36" x14ac:dyDescent="0.25">
      <c r="A19" s="114" t="str">
        <f t="shared" si="0"/>
        <v>Bonificación por Servicios Prestados Docentes</v>
      </c>
      <c r="B19" s="106" t="s">
        <v>67</v>
      </c>
      <c r="C19" s="106" t="s">
        <v>68</v>
      </c>
    </row>
    <row r="20" spans="1:3" ht="24" x14ac:dyDescent="0.25">
      <c r="A20" s="114" t="str">
        <f t="shared" si="0"/>
        <v>Prima de Navidad Administrativos</v>
      </c>
      <c r="B20" s="106" t="s">
        <v>69</v>
      </c>
      <c r="C20" s="106" t="s">
        <v>70</v>
      </c>
    </row>
    <row r="21" spans="1:3" ht="24" x14ac:dyDescent="0.25">
      <c r="A21" s="114" t="str">
        <f t="shared" si="0"/>
        <v>Prima de Navidad Docentes</v>
      </c>
      <c r="B21" s="106" t="s">
        <v>71</v>
      </c>
      <c r="C21" s="106" t="s">
        <v>72</v>
      </c>
    </row>
    <row r="22" spans="1:3" ht="24" x14ac:dyDescent="0.25">
      <c r="A22" s="114" t="str">
        <f t="shared" si="0"/>
        <v>Prima de Navidad Trabajadores Oficiales</v>
      </c>
      <c r="B22" s="106" t="s">
        <v>73</v>
      </c>
      <c r="C22" s="107" t="s">
        <v>74</v>
      </c>
    </row>
    <row r="23" spans="1:3" ht="24" x14ac:dyDescent="0.25">
      <c r="A23" s="114" t="str">
        <f t="shared" si="0"/>
        <v>Prima de Vacaciones Administrativos</v>
      </c>
      <c r="B23" s="106" t="s">
        <v>75</v>
      </c>
      <c r="C23" s="106" t="s">
        <v>76</v>
      </c>
    </row>
    <row r="24" spans="1:3" ht="24" x14ac:dyDescent="0.25">
      <c r="A24" s="114" t="str">
        <f t="shared" si="0"/>
        <v>Prima de Vacaciones Docentes</v>
      </c>
      <c r="B24" s="106" t="s">
        <v>77</v>
      </c>
      <c r="C24" s="106" t="s">
        <v>78</v>
      </c>
    </row>
    <row r="25" spans="1:3" ht="24" x14ac:dyDescent="0.25">
      <c r="A25" s="114" t="str">
        <f t="shared" si="0"/>
        <v>Prima de Vacaciones Trabajadores Oficiales</v>
      </c>
      <c r="B25" s="106" t="s">
        <v>79</v>
      </c>
      <c r="C25" s="107" t="s">
        <v>80</v>
      </c>
    </row>
    <row r="26" spans="1:3" ht="24" x14ac:dyDescent="0.25">
      <c r="A26" s="114" t="str">
        <f t="shared" si="0"/>
        <v>Prima Técnica Administrativos</v>
      </c>
      <c r="B26" s="106" t="s">
        <v>81</v>
      </c>
      <c r="C26" s="106" t="s">
        <v>82</v>
      </c>
    </row>
    <row r="27" spans="1:3" ht="24" x14ac:dyDescent="0.25">
      <c r="A27" s="114" t="str">
        <f t="shared" si="0"/>
        <v>Prima Semestral Administrativos</v>
      </c>
      <c r="B27" s="106" t="s">
        <v>83</v>
      </c>
      <c r="C27" s="106" t="s">
        <v>84</v>
      </c>
    </row>
    <row r="28" spans="1:3" ht="24" x14ac:dyDescent="0.25">
      <c r="A28" s="114" t="str">
        <f t="shared" si="0"/>
        <v>Prima Semetral Docentes</v>
      </c>
      <c r="B28" s="106" t="s">
        <v>85</v>
      </c>
      <c r="C28" s="106" t="s">
        <v>86</v>
      </c>
    </row>
    <row r="29" spans="1:3" ht="24" x14ac:dyDescent="0.25">
      <c r="A29" s="114" t="str">
        <f t="shared" si="0"/>
        <v>Prima Semestral Trabajadores Oficiales</v>
      </c>
      <c r="B29" s="106" t="s">
        <v>87</v>
      </c>
      <c r="C29" s="107" t="s">
        <v>88</v>
      </c>
    </row>
    <row r="30" spans="1:3" ht="24" x14ac:dyDescent="0.25">
      <c r="A30" s="114" t="str">
        <f t="shared" si="0"/>
        <v>Prima de Antigüedad Administrativos</v>
      </c>
      <c r="B30" s="107" t="s">
        <v>89</v>
      </c>
      <c r="C30" s="106" t="s">
        <v>90</v>
      </c>
    </row>
    <row r="31" spans="1:3" ht="24" x14ac:dyDescent="0.25">
      <c r="A31" s="114" t="str">
        <f t="shared" si="0"/>
        <v>Prima de Antigüedad Trabajadores Oficiales</v>
      </c>
      <c r="B31" s="107" t="s">
        <v>91</v>
      </c>
      <c r="C31" s="107" t="s">
        <v>92</v>
      </c>
    </row>
    <row r="32" spans="1:3" x14ac:dyDescent="0.25">
      <c r="A32" s="114" t="str">
        <f t="shared" si="0"/>
        <v>Quinquenios</v>
      </c>
      <c r="B32" s="106" t="s">
        <v>93</v>
      </c>
      <c r="C32" s="107" t="s">
        <v>94</v>
      </c>
    </row>
    <row r="33" spans="1:3" ht="36" x14ac:dyDescent="0.25">
      <c r="A33" s="114" t="str">
        <f t="shared" si="0"/>
        <v>Aportes Convención Colectiva de Trabajadores</v>
      </c>
      <c r="B33" s="106" t="s">
        <v>95</v>
      </c>
      <c r="C33" s="107" t="s">
        <v>96</v>
      </c>
    </row>
    <row r="34" spans="1:3" ht="36" x14ac:dyDescent="0.25">
      <c r="A34" s="114" t="str">
        <f t="shared" si="0"/>
        <v>Aportes Organizaciones Sindicales - Acuerdos de Negociación</v>
      </c>
      <c r="B34" s="106" t="s">
        <v>97</v>
      </c>
      <c r="C34" s="107" t="s">
        <v>98</v>
      </c>
    </row>
    <row r="35" spans="1:3" x14ac:dyDescent="0.25">
      <c r="A35" s="114" t="str">
        <f t="shared" si="0"/>
        <v>Subsidio Familiar</v>
      </c>
      <c r="B35" s="106" t="s">
        <v>99</v>
      </c>
      <c r="C35" s="107" t="s">
        <v>100</v>
      </c>
    </row>
    <row r="36" spans="1:3" ht="24" x14ac:dyDescent="0.25">
      <c r="A36" s="114" t="str">
        <f t="shared" si="0"/>
        <v>Plan de Salud Trabajadores Oficiales</v>
      </c>
      <c r="B36" s="106" t="s">
        <v>101</v>
      </c>
      <c r="C36" s="107" t="s">
        <v>102</v>
      </c>
    </row>
    <row r="37" spans="1:3" ht="24" x14ac:dyDescent="0.25">
      <c r="A37" s="114" t="str">
        <f t="shared" si="0"/>
        <v>Plan de Salud de Pensionados</v>
      </c>
      <c r="B37" s="106" t="s">
        <v>103</v>
      </c>
      <c r="C37" s="106" t="s">
        <v>104</v>
      </c>
    </row>
    <row r="38" spans="1:3" ht="24" x14ac:dyDescent="0.25">
      <c r="A38" s="114" t="str">
        <f t="shared" si="0"/>
        <v>Subsidio libros pensionados</v>
      </c>
      <c r="B38" s="106" t="s">
        <v>105</v>
      </c>
      <c r="C38" s="106" t="s">
        <v>106</v>
      </c>
    </row>
    <row r="39" spans="1:3" ht="24" x14ac:dyDescent="0.25">
      <c r="A39" s="114" t="str">
        <f t="shared" si="0"/>
        <v>Subsidio familiar pensionados</v>
      </c>
      <c r="B39" s="106" t="s">
        <v>107</v>
      </c>
      <c r="C39" s="106" t="s">
        <v>108</v>
      </c>
    </row>
    <row r="40" spans="1:3" ht="24" x14ac:dyDescent="0.25">
      <c r="A40" s="114" t="str">
        <f t="shared" si="0"/>
        <v>Educación Libros Convención Colectiva</v>
      </c>
      <c r="B40" s="106" t="s">
        <v>109</v>
      </c>
      <c r="C40" s="106" t="s">
        <v>110</v>
      </c>
    </row>
    <row r="41" spans="1:3" ht="24" x14ac:dyDescent="0.25">
      <c r="A41" s="114" t="str">
        <f t="shared" si="0"/>
        <v>Defunción y Matrimonio Personal administrativo</v>
      </c>
      <c r="B41" s="106" t="s">
        <v>111</v>
      </c>
      <c r="C41" s="106" t="s">
        <v>112</v>
      </c>
    </row>
    <row r="42" spans="1:3" ht="36" x14ac:dyDescent="0.25">
      <c r="A42" s="114" t="str">
        <f t="shared" si="0"/>
        <v>Convención Colectiva y Mesas de Diálogo - Bienestar Institucional</v>
      </c>
      <c r="B42" s="106" t="s">
        <v>113</v>
      </c>
      <c r="C42" s="106" t="s">
        <v>114</v>
      </c>
    </row>
    <row r="43" spans="1:3" ht="24" x14ac:dyDescent="0.25">
      <c r="A43" s="114" t="str">
        <f t="shared" si="0"/>
        <v>Pensiones Públicas Administrativos</v>
      </c>
      <c r="B43" s="106" t="s">
        <v>115</v>
      </c>
      <c r="C43" s="106" t="s">
        <v>116</v>
      </c>
    </row>
    <row r="44" spans="1:3" ht="24" x14ac:dyDescent="0.25">
      <c r="A44" s="114" t="str">
        <f t="shared" si="0"/>
        <v>Pensiones Públicas Docentes</v>
      </c>
      <c r="B44" s="106" t="s">
        <v>117</v>
      </c>
      <c r="C44" s="106" t="s">
        <v>118</v>
      </c>
    </row>
    <row r="45" spans="1:3" ht="24" x14ac:dyDescent="0.25">
      <c r="A45" s="114" t="str">
        <f t="shared" si="0"/>
        <v>Pensiones Públicas Trabajadores Oficiales</v>
      </c>
      <c r="B45" s="106" t="s">
        <v>119</v>
      </c>
      <c r="C45" s="107" t="s">
        <v>120</v>
      </c>
    </row>
    <row r="46" spans="1:3" ht="24" x14ac:dyDescent="0.25">
      <c r="A46" s="114" t="str">
        <f t="shared" si="0"/>
        <v>Pensiones Privadas Administrativos</v>
      </c>
      <c r="B46" s="107" t="s">
        <v>121</v>
      </c>
      <c r="C46" s="106" t="s">
        <v>122</v>
      </c>
    </row>
    <row r="47" spans="1:3" ht="24" x14ac:dyDescent="0.25">
      <c r="A47" s="114" t="str">
        <f t="shared" si="0"/>
        <v>Pensiones Privadas Docentes</v>
      </c>
      <c r="B47" s="107" t="s">
        <v>123</v>
      </c>
      <c r="C47" s="106" t="s">
        <v>124</v>
      </c>
    </row>
    <row r="48" spans="1:3" ht="24" x14ac:dyDescent="0.25">
      <c r="A48" s="114" t="str">
        <f t="shared" si="0"/>
        <v>Pensiones Privadas Trabajadores Oficiales</v>
      </c>
      <c r="B48" s="107" t="s">
        <v>125</v>
      </c>
      <c r="C48" s="107" t="s">
        <v>126</v>
      </c>
    </row>
    <row r="49" spans="1:3" ht="24" x14ac:dyDescent="0.25">
      <c r="A49" s="114" t="str">
        <f t="shared" si="0"/>
        <v>Salud Privada Administrativos</v>
      </c>
      <c r="B49" s="106" t="s">
        <v>127</v>
      </c>
      <c r="C49" s="106" t="s">
        <v>128</v>
      </c>
    </row>
    <row r="50" spans="1:3" x14ac:dyDescent="0.25">
      <c r="A50" s="114" t="str">
        <f t="shared" si="0"/>
        <v>Salud Privada Docentes</v>
      </c>
      <c r="B50" s="106" t="s">
        <v>129</v>
      </c>
      <c r="C50" s="106" t="s">
        <v>130</v>
      </c>
    </row>
    <row r="51" spans="1:3" ht="24" x14ac:dyDescent="0.25">
      <c r="A51" s="114" t="str">
        <f t="shared" si="0"/>
        <v>Salud Privada Trabajadores Oficiales</v>
      </c>
      <c r="B51" s="106" t="s">
        <v>131</v>
      </c>
      <c r="C51" s="107" t="s">
        <v>132</v>
      </c>
    </row>
    <row r="52" spans="1:3" ht="24" x14ac:dyDescent="0.25">
      <c r="A52" s="114" t="str">
        <f t="shared" si="0"/>
        <v>Cesantías Fondos Públicos Administrativos</v>
      </c>
      <c r="B52" s="107" t="s">
        <v>133</v>
      </c>
      <c r="C52" s="106" t="s">
        <v>134</v>
      </c>
    </row>
    <row r="53" spans="1:3" ht="24" x14ac:dyDescent="0.25">
      <c r="A53" s="114" t="str">
        <f t="shared" si="0"/>
        <v>Cesantías Fondos Públicos Docentes</v>
      </c>
      <c r="B53" s="107" t="s">
        <v>135</v>
      </c>
      <c r="C53" s="106" t="s">
        <v>136</v>
      </c>
    </row>
    <row r="54" spans="1:3" ht="36" x14ac:dyDescent="0.25">
      <c r="A54" s="114" t="str">
        <f t="shared" si="0"/>
        <v>Cesantías Fondos Públicos Trabajadores Oficiales</v>
      </c>
      <c r="B54" s="107" t="s">
        <v>137</v>
      </c>
      <c r="C54" s="107" t="s">
        <v>138</v>
      </c>
    </row>
    <row r="55" spans="1:3" ht="24" x14ac:dyDescent="0.25">
      <c r="A55" s="114" t="str">
        <f t="shared" si="0"/>
        <v>Cesantías Fondos Privados Administrativos</v>
      </c>
      <c r="B55" s="107" t="s">
        <v>139</v>
      </c>
      <c r="C55" s="106" t="s">
        <v>140</v>
      </c>
    </row>
    <row r="56" spans="1:3" ht="24" x14ac:dyDescent="0.25">
      <c r="A56" s="114" t="str">
        <f t="shared" si="0"/>
        <v>Cesantías Fondos Privados Docentes</v>
      </c>
      <c r="B56" s="107" t="s">
        <v>141</v>
      </c>
      <c r="C56" s="106" t="s">
        <v>142</v>
      </c>
    </row>
    <row r="57" spans="1:3" ht="36" x14ac:dyDescent="0.25">
      <c r="A57" s="114" t="str">
        <f t="shared" si="0"/>
        <v>Cesantías Fondos Privados Trabajadores Oficiales</v>
      </c>
      <c r="B57" s="107" t="s">
        <v>143</v>
      </c>
      <c r="C57" s="107" t="s">
        <v>144</v>
      </c>
    </row>
    <row r="58" spans="1:3" ht="24" x14ac:dyDescent="0.25">
      <c r="A58" s="114" t="str">
        <f t="shared" si="0"/>
        <v>Caja de Compensación Administrativos</v>
      </c>
      <c r="B58" s="106" t="s">
        <v>145</v>
      </c>
      <c r="C58" s="106" t="s">
        <v>146</v>
      </c>
    </row>
    <row r="59" spans="1:3" ht="24" x14ac:dyDescent="0.25">
      <c r="A59" s="114" t="str">
        <f t="shared" si="0"/>
        <v>Caja de Compensación Docentes</v>
      </c>
      <c r="B59" s="106" t="s">
        <v>147</v>
      </c>
      <c r="C59" s="106" t="s">
        <v>148</v>
      </c>
    </row>
    <row r="60" spans="1:3" ht="24" x14ac:dyDescent="0.25">
      <c r="A60" s="114" t="str">
        <f t="shared" si="0"/>
        <v>Caja de Compensación Trabajadores Oficiales</v>
      </c>
      <c r="B60" s="106" t="s">
        <v>149</v>
      </c>
      <c r="C60" s="107" t="s">
        <v>150</v>
      </c>
    </row>
    <row r="61" spans="1:3" ht="24" x14ac:dyDescent="0.25">
      <c r="A61" s="114" t="str">
        <f t="shared" si="0"/>
        <v>Riesgos Laborales Administrativos</v>
      </c>
      <c r="B61" s="107" t="s">
        <v>151</v>
      </c>
      <c r="C61" s="106" t="s">
        <v>152</v>
      </c>
    </row>
    <row r="62" spans="1:3" ht="24" x14ac:dyDescent="0.25">
      <c r="A62" s="114" t="str">
        <f t="shared" si="0"/>
        <v>Riesgos Laborales Docentes</v>
      </c>
      <c r="B62" s="107" t="s">
        <v>153</v>
      </c>
      <c r="C62" s="106" t="s">
        <v>154</v>
      </c>
    </row>
    <row r="63" spans="1:3" ht="24" x14ac:dyDescent="0.25">
      <c r="A63" s="114" t="str">
        <f t="shared" si="0"/>
        <v>Riesgos Laborales Trabajadores Oficiales</v>
      </c>
      <c r="B63" s="107" t="s">
        <v>155</v>
      </c>
      <c r="C63" s="107" t="s">
        <v>156</v>
      </c>
    </row>
    <row r="64" spans="1:3" x14ac:dyDescent="0.25">
      <c r="A64" s="114" t="str">
        <f t="shared" si="0"/>
        <v>ICBF Administrativos</v>
      </c>
      <c r="B64" s="106" t="s">
        <v>157</v>
      </c>
      <c r="C64" s="106" t="s">
        <v>158</v>
      </c>
    </row>
    <row r="65" spans="1:3" x14ac:dyDescent="0.25">
      <c r="A65" s="114" t="str">
        <f t="shared" si="0"/>
        <v>ICBF Docentes</v>
      </c>
      <c r="B65" s="106" t="s">
        <v>159</v>
      </c>
      <c r="C65" s="106" t="s">
        <v>160</v>
      </c>
    </row>
    <row r="66" spans="1:3" ht="24" x14ac:dyDescent="0.25">
      <c r="A66" s="114" t="str">
        <f t="shared" si="0"/>
        <v>ICBF Trabajadores Oficiales</v>
      </c>
      <c r="B66" s="106" t="s">
        <v>161</v>
      </c>
      <c r="C66" s="107" t="s">
        <v>162</v>
      </c>
    </row>
    <row r="67" spans="1:3" ht="24" x14ac:dyDescent="0.25">
      <c r="A67" s="114" t="str">
        <f t="shared" si="0"/>
        <v>Indemnización por vacaciones</v>
      </c>
      <c r="B67" s="106" t="s">
        <v>163</v>
      </c>
      <c r="C67" s="106" t="s">
        <v>164</v>
      </c>
    </row>
    <row r="68" spans="1:3" ht="24" x14ac:dyDescent="0.25">
      <c r="A68" s="114" t="str">
        <f t="shared" si="0"/>
        <v>Bonificación especial de recreación</v>
      </c>
      <c r="B68" s="106" t="s">
        <v>165</v>
      </c>
      <c r="C68" s="106" t="s">
        <v>166</v>
      </c>
    </row>
    <row r="69" spans="1:3" ht="24" x14ac:dyDescent="0.25">
      <c r="A69" s="114" t="str">
        <f t="shared" si="0"/>
        <v>Sueldo Básico Facultad de Ingeniería</v>
      </c>
      <c r="B69" s="106" t="s">
        <v>167</v>
      </c>
      <c r="C69" s="107" t="s">
        <v>168</v>
      </c>
    </row>
    <row r="70" spans="1:3" ht="24" x14ac:dyDescent="0.25">
      <c r="A70" s="114" t="str">
        <f t="shared" si="0"/>
        <v>Sueldo Básico Facultad de Ciencias y Educación</v>
      </c>
      <c r="B70" s="106" t="s">
        <v>169</v>
      </c>
      <c r="C70" s="107" t="s">
        <v>170</v>
      </c>
    </row>
    <row r="71" spans="1:3" ht="36" x14ac:dyDescent="0.25">
      <c r="A71" s="114" t="str">
        <f t="shared" si="0"/>
        <v>Sueldo Básico Facultad de Medio ambiente y recursos naturales</v>
      </c>
      <c r="B71" s="106" t="s">
        <v>171</v>
      </c>
      <c r="C71" s="107" t="s">
        <v>172</v>
      </c>
    </row>
    <row r="72" spans="1:3" ht="24" x14ac:dyDescent="0.25">
      <c r="A72" s="114" t="str">
        <f t="shared" si="0"/>
        <v>Sueldo Básico Facultad Tecnológica</v>
      </c>
      <c r="B72" s="106" t="s">
        <v>173</v>
      </c>
      <c r="C72" s="107" t="s">
        <v>174</v>
      </c>
    </row>
    <row r="73" spans="1:3" ht="24" x14ac:dyDescent="0.25">
      <c r="A73" s="114" t="str">
        <f t="shared" si="0"/>
        <v>Sueldo Básico Facultad Artes ASAB</v>
      </c>
      <c r="B73" s="106" t="s">
        <v>175</v>
      </c>
      <c r="C73" s="107" t="s">
        <v>176</v>
      </c>
    </row>
    <row r="74" spans="1:3" x14ac:dyDescent="0.25">
      <c r="A74" s="114" t="str">
        <f t="shared" si="0"/>
        <v>Sueldo Básico Ilud</v>
      </c>
      <c r="B74" s="106" t="s">
        <v>177</v>
      </c>
      <c r="C74" s="107" t="s">
        <v>178</v>
      </c>
    </row>
    <row r="75" spans="1:3" ht="48" x14ac:dyDescent="0.25">
      <c r="A75" s="114" t="str">
        <f t="shared" si="0"/>
        <v>Sueldo Básico Facultad de Ciencias y Educación - Maestría en Educación Guajira</v>
      </c>
      <c r="B75" s="106" t="s">
        <v>179</v>
      </c>
      <c r="C75" s="107" t="s">
        <v>180</v>
      </c>
    </row>
    <row r="76" spans="1:3" ht="36" x14ac:dyDescent="0.25">
      <c r="A76" s="114" t="str">
        <f t="shared" si="0"/>
        <v>Sueldo Básico Facultad de Ciencias Matemáticas y Naturales</v>
      </c>
      <c r="B76" s="106" t="s">
        <v>181</v>
      </c>
      <c r="C76" s="107" t="s">
        <v>182</v>
      </c>
    </row>
    <row r="77" spans="1:3" ht="24" x14ac:dyDescent="0.25">
      <c r="A77" s="114" t="str">
        <f t="shared" si="0"/>
        <v>Prima de Servicios Facultad de Ingeniería</v>
      </c>
      <c r="B77" s="106" t="s">
        <v>183</v>
      </c>
      <c r="C77" s="107" t="s">
        <v>184</v>
      </c>
    </row>
    <row r="78" spans="1:3" ht="36" x14ac:dyDescent="0.25">
      <c r="A78" s="114" t="str">
        <f t="shared" ref="A78:A141" si="1">+C78</f>
        <v>Prima de Servicios Facultad de Ciencias y Educación</v>
      </c>
      <c r="B78" s="106" t="s">
        <v>185</v>
      </c>
      <c r="C78" s="107" t="s">
        <v>186</v>
      </c>
    </row>
    <row r="79" spans="1:3" ht="48" x14ac:dyDescent="0.25">
      <c r="A79" s="114" t="str">
        <f t="shared" si="1"/>
        <v>Prima de Servicios Facultad de Medio ambiente y recursos naturales</v>
      </c>
      <c r="B79" s="106" t="s">
        <v>187</v>
      </c>
      <c r="C79" s="107" t="s">
        <v>188</v>
      </c>
    </row>
    <row r="80" spans="1:3" ht="24" x14ac:dyDescent="0.25">
      <c r="A80" s="114" t="str">
        <f t="shared" si="1"/>
        <v>Prima de Servicios Facultad Tecnológica</v>
      </c>
      <c r="B80" s="106" t="s">
        <v>189</v>
      </c>
      <c r="C80" s="107" t="s">
        <v>190</v>
      </c>
    </row>
    <row r="81" spans="1:3" ht="24" x14ac:dyDescent="0.25">
      <c r="A81" s="114" t="str">
        <f t="shared" si="1"/>
        <v>Prima de Servicios Facultad Artes ASAB</v>
      </c>
      <c r="B81" s="106" t="s">
        <v>191</v>
      </c>
      <c r="C81" s="107" t="s">
        <v>192</v>
      </c>
    </row>
    <row r="82" spans="1:3" x14ac:dyDescent="0.25">
      <c r="A82" s="114" t="str">
        <f t="shared" si="1"/>
        <v>Prima de Servicios Ilud</v>
      </c>
      <c r="B82" s="106" t="s">
        <v>193</v>
      </c>
      <c r="C82" s="107" t="s">
        <v>194</v>
      </c>
    </row>
    <row r="83" spans="1:3" ht="36" x14ac:dyDescent="0.25">
      <c r="A83" s="114" t="str">
        <f t="shared" si="1"/>
        <v>Prima de Servicios Facultad de Ciencias Matemáticas y Naturales</v>
      </c>
      <c r="B83" s="106" t="s">
        <v>195</v>
      </c>
      <c r="C83" s="107" t="s">
        <v>196</v>
      </c>
    </row>
    <row r="84" spans="1:3" ht="24" x14ac:dyDescent="0.25">
      <c r="A84" s="114" t="str">
        <f t="shared" si="1"/>
        <v>Prima de Navidad Facultad de Ingeniería</v>
      </c>
      <c r="B84" s="106" t="s">
        <v>197</v>
      </c>
      <c r="C84" s="107" t="s">
        <v>198</v>
      </c>
    </row>
    <row r="85" spans="1:3" ht="36" x14ac:dyDescent="0.25">
      <c r="A85" s="114" t="str">
        <f t="shared" si="1"/>
        <v>Prima de Navidad Facultad de Ciencias y Educación</v>
      </c>
      <c r="B85" s="106" t="s">
        <v>199</v>
      </c>
      <c r="C85" s="107" t="s">
        <v>200</v>
      </c>
    </row>
    <row r="86" spans="1:3" ht="48" x14ac:dyDescent="0.25">
      <c r="A86" s="114" t="str">
        <f t="shared" si="1"/>
        <v>Prima de Navidad Facultad de Medio ambiente y recursos naturales</v>
      </c>
      <c r="B86" s="106" t="s">
        <v>201</v>
      </c>
      <c r="C86" s="107" t="s">
        <v>202</v>
      </c>
    </row>
    <row r="87" spans="1:3" ht="24" x14ac:dyDescent="0.25">
      <c r="A87" s="114" t="str">
        <f t="shared" si="1"/>
        <v>Prima de Navidad Facultad Tecnológica</v>
      </c>
      <c r="B87" s="106" t="s">
        <v>203</v>
      </c>
      <c r="C87" s="107" t="s">
        <v>204</v>
      </c>
    </row>
    <row r="88" spans="1:3" ht="24" x14ac:dyDescent="0.25">
      <c r="A88" s="114" t="str">
        <f t="shared" si="1"/>
        <v>Prima de Navidad Facultad Artes ASAB</v>
      </c>
      <c r="B88" s="106" t="s">
        <v>205</v>
      </c>
      <c r="C88" s="107" t="s">
        <v>206</v>
      </c>
    </row>
    <row r="89" spans="1:3" x14ac:dyDescent="0.25">
      <c r="A89" s="114" t="str">
        <f t="shared" si="1"/>
        <v>Prima de Navidad Ilud</v>
      </c>
      <c r="B89" s="106" t="s">
        <v>207</v>
      </c>
      <c r="C89" s="107" t="s">
        <v>208</v>
      </c>
    </row>
    <row r="90" spans="1:3" ht="36" x14ac:dyDescent="0.25">
      <c r="A90" s="114" t="str">
        <f t="shared" si="1"/>
        <v>Prima de Navidad Facultad de Ciencias Matemáticas y Naturales</v>
      </c>
      <c r="B90" s="106" t="s">
        <v>209</v>
      </c>
      <c r="C90" s="107" t="s">
        <v>210</v>
      </c>
    </row>
    <row r="91" spans="1:3" ht="24" x14ac:dyDescent="0.25">
      <c r="A91" s="114" t="str">
        <f t="shared" si="1"/>
        <v>Prima de Vacaciones Facultad de Ingeniería</v>
      </c>
      <c r="B91" s="106" t="s">
        <v>211</v>
      </c>
      <c r="C91" s="107" t="s">
        <v>212</v>
      </c>
    </row>
    <row r="92" spans="1:3" ht="36" x14ac:dyDescent="0.25">
      <c r="A92" s="114" t="str">
        <f t="shared" si="1"/>
        <v>Prima de Vacaciones Facultad de Ciencias y Educación</v>
      </c>
      <c r="B92" s="106" t="s">
        <v>213</v>
      </c>
      <c r="C92" s="107" t="s">
        <v>214</v>
      </c>
    </row>
    <row r="93" spans="1:3" ht="48" x14ac:dyDescent="0.25">
      <c r="A93" s="114" t="str">
        <f t="shared" si="1"/>
        <v>Prima de Vacaciones Facultad de Medio ambiente y recursos naturales</v>
      </c>
      <c r="B93" s="106" t="s">
        <v>215</v>
      </c>
      <c r="C93" s="107" t="s">
        <v>216</v>
      </c>
    </row>
    <row r="94" spans="1:3" ht="24" x14ac:dyDescent="0.25">
      <c r="A94" s="114" t="str">
        <f t="shared" si="1"/>
        <v>Prima de Vacaciones Facultad Tecnológica</v>
      </c>
      <c r="B94" s="106" t="s">
        <v>217</v>
      </c>
      <c r="C94" s="107" t="s">
        <v>218</v>
      </c>
    </row>
    <row r="95" spans="1:3" ht="24" x14ac:dyDescent="0.25">
      <c r="A95" s="114" t="str">
        <f t="shared" si="1"/>
        <v>Prima de Vacaciones Facultad Artes ASAB</v>
      </c>
      <c r="B95" s="106" t="s">
        <v>219</v>
      </c>
      <c r="C95" s="107" t="s">
        <v>220</v>
      </c>
    </row>
    <row r="96" spans="1:3" x14ac:dyDescent="0.25">
      <c r="A96" s="114" t="str">
        <f t="shared" si="1"/>
        <v>Prima de Vacaciones Ilud</v>
      </c>
      <c r="B96" s="106" t="s">
        <v>221</v>
      </c>
      <c r="C96" s="107" t="s">
        <v>222</v>
      </c>
    </row>
    <row r="97" spans="1:3" ht="36" x14ac:dyDescent="0.25">
      <c r="A97" s="114" t="str">
        <f t="shared" si="1"/>
        <v>Prima de Vacaciones Facultad de Ciencias Matemáticas y Naturales</v>
      </c>
      <c r="B97" s="106" t="s">
        <v>223</v>
      </c>
      <c r="C97" s="107" t="s">
        <v>224</v>
      </c>
    </row>
    <row r="98" spans="1:3" ht="24" x14ac:dyDescent="0.25">
      <c r="A98" s="114" t="str">
        <f t="shared" si="1"/>
        <v>Pensiones Públicas Facultad de Ingeniería</v>
      </c>
      <c r="B98" s="107" t="s">
        <v>225</v>
      </c>
      <c r="C98" s="107" t="s">
        <v>226</v>
      </c>
    </row>
    <row r="99" spans="1:3" ht="36" x14ac:dyDescent="0.25">
      <c r="A99" s="114" t="str">
        <f t="shared" si="1"/>
        <v>Pensiones Públicas Facultad de Ciencias y Educación</v>
      </c>
      <c r="B99" s="107" t="s">
        <v>227</v>
      </c>
      <c r="C99" s="107" t="s">
        <v>228</v>
      </c>
    </row>
    <row r="100" spans="1:3" ht="48" x14ac:dyDescent="0.25">
      <c r="A100" s="114" t="str">
        <f t="shared" si="1"/>
        <v>Pensiones Públicas Facultad de Medio ambiente y recursos naturales</v>
      </c>
      <c r="B100" s="107" t="s">
        <v>229</v>
      </c>
      <c r="C100" s="107" t="s">
        <v>230</v>
      </c>
    </row>
    <row r="101" spans="1:3" ht="24" x14ac:dyDescent="0.25">
      <c r="A101" s="114" t="str">
        <f t="shared" si="1"/>
        <v>Pensiones Públicas Facultad Tecnológica</v>
      </c>
      <c r="B101" s="107" t="s">
        <v>231</v>
      </c>
      <c r="C101" s="107" t="s">
        <v>232</v>
      </c>
    </row>
    <row r="102" spans="1:3" ht="24" x14ac:dyDescent="0.25">
      <c r="A102" s="114" t="str">
        <f t="shared" si="1"/>
        <v>Pensiones Públicas Facultad Artes ASAB</v>
      </c>
      <c r="B102" s="107" t="s">
        <v>233</v>
      </c>
      <c r="C102" s="107" t="s">
        <v>234</v>
      </c>
    </row>
    <row r="103" spans="1:3" x14ac:dyDescent="0.25">
      <c r="A103" s="114" t="str">
        <f t="shared" si="1"/>
        <v>Pensiones Públicas Ilud</v>
      </c>
      <c r="B103" s="107" t="s">
        <v>235</v>
      </c>
      <c r="C103" s="107" t="s">
        <v>236</v>
      </c>
    </row>
    <row r="104" spans="1:3" ht="36" x14ac:dyDescent="0.25">
      <c r="A104" s="114" t="str">
        <f t="shared" si="1"/>
        <v>Pensiones Públicas Facultad de Ciencias Matemáticas y Naturales</v>
      </c>
      <c r="B104" s="107" t="s">
        <v>237</v>
      </c>
      <c r="C104" s="107" t="s">
        <v>238</v>
      </c>
    </row>
    <row r="105" spans="1:3" ht="24" x14ac:dyDescent="0.25">
      <c r="A105" s="114" t="str">
        <f t="shared" si="1"/>
        <v>Pensiones Privadas Facultad de Ingeniería</v>
      </c>
      <c r="B105" s="107" t="s">
        <v>239</v>
      </c>
      <c r="C105" s="107" t="s">
        <v>240</v>
      </c>
    </row>
    <row r="106" spans="1:3" ht="36" x14ac:dyDescent="0.25">
      <c r="A106" s="114" t="str">
        <f t="shared" si="1"/>
        <v>Pensiones Privadas Facultad de Ciencias y Educación</v>
      </c>
      <c r="B106" s="107" t="s">
        <v>241</v>
      </c>
      <c r="C106" s="107" t="s">
        <v>242</v>
      </c>
    </row>
    <row r="107" spans="1:3" ht="48" x14ac:dyDescent="0.25">
      <c r="A107" s="114" t="str">
        <f t="shared" si="1"/>
        <v>Pensiones Privadas  Facultad de Medio ambiente y recursos naturales</v>
      </c>
      <c r="B107" s="107" t="s">
        <v>243</v>
      </c>
      <c r="C107" s="107" t="s">
        <v>244</v>
      </c>
    </row>
    <row r="108" spans="1:3" ht="24" x14ac:dyDescent="0.25">
      <c r="A108" s="114" t="str">
        <f t="shared" si="1"/>
        <v>Pensiones Privadas Facultad Tecnológica</v>
      </c>
      <c r="B108" s="107" t="s">
        <v>245</v>
      </c>
      <c r="C108" s="107" t="s">
        <v>246</v>
      </c>
    </row>
    <row r="109" spans="1:3" ht="24" x14ac:dyDescent="0.25">
      <c r="A109" s="114" t="str">
        <f t="shared" si="1"/>
        <v>Pensiones Privadas Facultad Artes ASAB</v>
      </c>
      <c r="B109" s="107" t="s">
        <v>247</v>
      </c>
      <c r="C109" s="107" t="s">
        <v>248</v>
      </c>
    </row>
    <row r="110" spans="1:3" x14ac:dyDescent="0.25">
      <c r="A110" s="114" t="str">
        <f t="shared" si="1"/>
        <v>Pensiones Privadas  Ilud</v>
      </c>
      <c r="B110" s="107" t="s">
        <v>249</v>
      </c>
      <c r="C110" s="107" t="s">
        <v>250</v>
      </c>
    </row>
    <row r="111" spans="1:3" ht="36" x14ac:dyDescent="0.25">
      <c r="A111" s="114" t="str">
        <f t="shared" si="1"/>
        <v>Pensiones Privadas  Facultad de Ciencias Matemáticas y Naturales</v>
      </c>
      <c r="B111" s="107" t="s">
        <v>251</v>
      </c>
      <c r="C111" s="107" t="s">
        <v>252</v>
      </c>
    </row>
    <row r="112" spans="1:3" ht="24" x14ac:dyDescent="0.25">
      <c r="A112" s="114" t="str">
        <f t="shared" si="1"/>
        <v>Salud Privada Facultad de Ingeniería</v>
      </c>
      <c r="B112" s="107" t="s">
        <v>253</v>
      </c>
      <c r="C112" s="107" t="s">
        <v>254</v>
      </c>
    </row>
    <row r="113" spans="1:3" ht="24" x14ac:dyDescent="0.25">
      <c r="A113" s="114" t="str">
        <f t="shared" si="1"/>
        <v>Salud Privada Facultad de Ciencias y Educación</v>
      </c>
      <c r="B113" s="107" t="s">
        <v>255</v>
      </c>
      <c r="C113" s="107" t="s">
        <v>256</v>
      </c>
    </row>
    <row r="114" spans="1:3" ht="36" x14ac:dyDescent="0.25">
      <c r="A114" s="114" t="str">
        <f t="shared" si="1"/>
        <v>Salud Privada Facultad de Medio ambiente y recursos naturales</v>
      </c>
      <c r="B114" s="107" t="s">
        <v>257</v>
      </c>
      <c r="C114" s="107" t="s">
        <v>258</v>
      </c>
    </row>
    <row r="115" spans="1:3" ht="24" x14ac:dyDescent="0.25">
      <c r="A115" s="114" t="str">
        <f t="shared" si="1"/>
        <v>Salud Privada Facultad Tecnológica</v>
      </c>
      <c r="B115" s="107" t="s">
        <v>259</v>
      </c>
      <c r="C115" s="107" t="s">
        <v>260</v>
      </c>
    </row>
    <row r="116" spans="1:3" ht="24" x14ac:dyDescent="0.25">
      <c r="A116" s="114" t="str">
        <f t="shared" si="1"/>
        <v>Salud Privada Facultad Artes ASAB</v>
      </c>
      <c r="B116" s="107" t="s">
        <v>261</v>
      </c>
      <c r="C116" s="107" t="s">
        <v>262</v>
      </c>
    </row>
    <row r="117" spans="1:3" x14ac:dyDescent="0.25">
      <c r="A117" s="114" t="str">
        <f t="shared" si="1"/>
        <v>Salud Privada Ilud</v>
      </c>
      <c r="B117" s="107" t="s">
        <v>263</v>
      </c>
      <c r="C117" s="107" t="s">
        <v>264</v>
      </c>
    </row>
    <row r="118" spans="1:3" ht="36" x14ac:dyDescent="0.25">
      <c r="A118" s="114" t="str">
        <f t="shared" si="1"/>
        <v>Salud Privada Facultad de Ciencias Matemáticas y Naturales</v>
      </c>
      <c r="B118" s="107" t="s">
        <v>265</v>
      </c>
      <c r="C118" s="107" t="s">
        <v>266</v>
      </c>
    </row>
    <row r="119" spans="1:3" ht="36" x14ac:dyDescent="0.25">
      <c r="A119" s="114" t="str">
        <f t="shared" si="1"/>
        <v>Cesantías Fondos Públicos Facultad de Ingeniería</v>
      </c>
      <c r="B119" s="107" t="s">
        <v>267</v>
      </c>
      <c r="C119" s="107" t="s">
        <v>268</v>
      </c>
    </row>
    <row r="120" spans="1:3" ht="36" x14ac:dyDescent="0.25">
      <c r="A120" s="114" t="str">
        <f t="shared" si="1"/>
        <v>Cesantías Fondos Públicos Facultad de Ciencias y Educación</v>
      </c>
      <c r="B120" s="107" t="s">
        <v>269</v>
      </c>
      <c r="C120" s="107" t="s">
        <v>270</v>
      </c>
    </row>
    <row r="121" spans="1:3" ht="48" x14ac:dyDescent="0.25">
      <c r="A121" s="114" t="str">
        <f t="shared" si="1"/>
        <v>Cesantías Fondos Públicos Facultad de Medio ambiente y recursos naturales</v>
      </c>
      <c r="B121" s="107" t="s">
        <v>271</v>
      </c>
      <c r="C121" s="107" t="s">
        <v>272</v>
      </c>
    </row>
    <row r="122" spans="1:3" ht="36" x14ac:dyDescent="0.25">
      <c r="A122" s="114" t="str">
        <f t="shared" si="1"/>
        <v>Cesantías Fondos Públicos Facultad Tecnológica</v>
      </c>
      <c r="B122" s="107" t="s">
        <v>273</v>
      </c>
      <c r="C122" s="107" t="s">
        <v>274</v>
      </c>
    </row>
    <row r="123" spans="1:3" ht="36" x14ac:dyDescent="0.25">
      <c r="A123" s="114" t="str">
        <f t="shared" si="1"/>
        <v>Cesantías Fondos Públicos Facultad Artes ASAB</v>
      </c>
      <c r="B123" s="107" t="s">
        <v>275</v>
      </c>
      <c r="C123" s="107" t="s">
        <v>276</v>
      </c>
    </row>
    <row r="124" spans="1:3" ht="24" x14ac:dyDescent="0.25">
      <c r="A124" s="114" t="str">
        <f t="shared" si="1"/>
        <v>Cesantías Fondos Públicos Ilud</v>
      </c>
      <c r="B124" s="107" t="s">
        <v>277</v>
      </c>
      <c r="C124" s="107" t="s">
        <v>278</v>
      </c>
    </row>
    <row r="125" spans="1:3" ht="48" x14ac:dyDescent="0.25">
      <c r="A125" s="114" t="str">
        <f t="shared" si="1"/>
        <v>Cesantías Fondos Públicos  Facultad de Ciencias Matemáticas y Naturales</v>
      </c>
      <c r="B125" s="107" t="s">
        <v>279</v>
      </c>
      <c r="C125" s="107" t="s">
        <v>280</v>
      </c>
    </row>
    <row r="126" spans="1:3" ht="36" x14ac:dyDescent="0.25">
      <c r="A126" s="114" t="str">
        <f t="shared" si="1"/>
        <v>Cesantías Fondos Privados Facultad de Ingeniería</v>
      </c>
      <c r="B126" s="107" t="s">
        <v>281</v>
      </c>
      <c r="C126" s="107" t="s">
        <v>282</v>
      </c>
    </row>
    <row r="127" spans="1:3" ht="36" x14ac:dyDescent="0.25">
      <c r="A127" s="114" t="str">
        <f t="shared" si="1"/>
        <v>Cesantías Fondos Privados Facultad de Ciencias y Educación</v>
      </c>
      <c r="B127" s="107" t="s">
        <v>283</v>
      </c>
      <c r="C127" s="107" t="s">
        <v>284</v>
      </c>
    </row>
    <row r="128" spans="1:3" ht="48" x14ac:dyDescent="0.25">
      <c r="A128" s="114" t="str">
        <f t="shared" si="1"/>
        <v>Cesantías Fondos Privados Facultad de Medio ambiente y recursos naturales</v>
      </c>
      <c r="B128" s="107" t="s">
        <v>285</v>
      </c>
      <c r="C128" s="107" t="s">
        <v>286</v>
      </c>
    </row>
    <row r="129" spans="1:3" ht="36" x14ac:dyDescent="0.25">
      <c r="A129" s="114" t="str">
        <f t="shared" si="1"/>
        <v>Cesantías Fondos Privados Facultad Tecnológica</v>
      </c>
      <c r="B129" s="107" t="s">
        <v>287</v>
      </c>
      <c r="C129" s="107" t="s">
        <v>288</v>
      </c>
    </row>
    <row r="130" spans="1:3" ht="36" x14ac:dyDescent="0.25">
      <c r="A130" s="114" t="str">
        <f t="shared" si="1"/>
        <v>Cesantías Fondos Privados Facultad Artes ASAB</v>
      </c>
      <c r="B130" s="107" t="s">
        <v>289</v>
      </c>
      <c r="C130" s="107" t="s">
        <v>290</v>
      </c>
    </row>
    <row r="131" spans="1:3" ht="24" x14ac:dyDescent="0.25">
      <c r="A131" s="114" t="str">
        <f t="shared" si="1"/>
        <v>Cesantías Fondos Privados Ilud</v>
      </c>
      <c r="B131" s="107" t="s">
        <v>291</v>
      </c>
      <c r="C131" s="107" t="s">
        <v>292</v>
      </c>
    </row>
    <row r="132" spans="1:3" ht="48" x14ac:dyDescent="0.25">
      <c r="A132" s="114" t="str">
        <f t="shared" si="1"/>
        <v>Cesantías Fondos Privados Facultad de Ciencias Matemáticas y Naturales</v>
      </c>
      <c r="B132" s="107" t="s">
        <v>293</v>
      </c>
      <c r="C132" s="107" t="s">
        <v>294</v>
      </c>
    </row>
    <row r="133" spans="1:3" ht="24" x14ac:dyDescent="0.25">
      <c r="A133" s="114" t="str">
        <f t="shared" si="1"/>
        <v>Caja de Compensación Facultad de Ingeniería</v>
      </c>
      <c r="B133" s="106" t="s">
        <v>295</v>
      </c>
      <c r="C133" s="107" t="s">
        <v>296</v>
      </c>
    </row>
    <row r="134" spans="1:3" ht="36" x14ac:dyDescent="0.25">
      <c r="A134" s="114" t="str">
        <f t="shared" si="1"/>
        <v>Caja de Compensación Facultad de Ciencias y Educación</v>
      </c>
      <c r="B134" s="106" t="s">
        <v>297</v>
      </c>
      <c r="C134" s="107" t="s">
        <v>298</v>
      </c>
    </row>
    <row r="135" spans="1:3" ht="48" x14ac:dyDescent="0.25">
      <c r="A135" s="114" t="str">
        <f t="shared" si="1"/>
        <v>Caja de Compensación Facultad de Medio ambiente y recursos naturales</v>
      </c>
      <c r="B135" s="106" t="s">
        <v>299</v>
      </c>
      <c r="C135" s="107" t="s">
        <v>300</v>
      </c>
    </row>
    <row r="136" spans="1:3" ht="24" x14ac:dyDescent="0.25">
      <c r="A136" s="114" t="str">
        <f t="shared" si="1"/>
        <v>Caja de Compensación Facultad Tecnológica</v>
      </c>
      <c r="B136" s="106" t="s">
        <v>301</v>
      </c>
      <c r="C136" s="107" t="s">
        <v>302</v>
      </c>
    </row>
    <row r="137" spans="1:3" ht="24" x14ac:dyDescent="0.25">
      <c r="A137" s="114" t="str">
        <f t="shared" si="1"/>
        <v>Caja de Compensación Facultad Artes ASAB</v>
      </c>
      <c r="B137" s="106" t="s">
        <v>303</v>
      </c>
      <c r="C137" s="107" t="s">
        <v>304</v>
      </c>
    </row>
    <row r="138" spans="1:3" ht="24" x14ac:dyDescent="0.25">
      <c r="A138" s="114" t="str">
        <f t="shared" si="1"/>
        <v>Caja de Compensación Ilud</v>
      </c>
      <c r="B138" s="106" t="s">
        <v>305</v>
      </c>
      <c r="C138" s="107" t="s">
        <v>306</v>
      </c>
    </row>
    <row r="139" spans="1:3" ht="36" x14ac:dyDescent="0.25">
      <c r="A139" s="114" t="str">
        <f t="shared" si="1"/>
        <v>Caja de Compensación Facultad de Ciencias Matemáticas y Naturales</v>
      </c>
      <c r="B139" s="106" t="s">
        <v>307</v>
      </c>
      <c r="C139" s="107" t="s">
        <v>308</v>
      </c>
    </row>
    <row r="140" spans="1:3" ht="24" x14ac:dyDescent="0.25">
      <c r="A140" s="114" t="str">
        <f t="shared" si="1"/>
        <v>ARL Facultad de Ingeniería</v>
      </c>
      <c r="B140" s="106" t="s">
        <v>309</v>
      </c>
      <c r="C140" s="107" t="s">
        <v>310</v>
      </c>
    </row>
    <row r="141" spans="1:3" ht="24" x14ac:dyDescent="0.25">
      <c r="A141" s="114" t="str">
        <f t="shared" si="1"/>
        <v>ARL Facultad de Ciencias y Educación</v>
      </c>
      <c r="B141" s="106" t="s">
        <v>311</v>
      </c>
      <c r="C141" s="107" t="s">
        <v>312</v>
      </c>
    </row>
    <row r="142" spans="1:3" ht="36" x14ac:dyDescent="0.25">
      <c r="A142" s="114" t="str">
        <f t="shared" ref="A142:A205" si="2">+C142</f>
        <v>ARL Facultad de Medio Ambiente y Recursos Naturales</v>
      </c>
      <c r="B142" s="106" t="s">
        <v>313</v>
      </c>
      <c r="C142" s="107" t="s">
        <v>314</v>
      </c>
    </row>
    <row r="143" spans="1:3" ht="24" x14ac:dyDescent="0.25">
      <c r="A143" s="114" t="str">
        <f t="shared" si="2"/>
        <v>ARL Facultad Tecnológica</v>
      </c>
      <c r="B143" s="106" t="s">
        <v>315</v>
      </c>
      <c r="C143" s="107" t="s">
        <v>316</v>
      </c>
    </row>
    <row r="144" spans="1:3" x14ac:dyDescent="0.25">
      <c r="A144" s="114" t="str">
        <f t="shared" si="2"/>
        <v>ARL Facultad Artes ASAB</v>
      </c>
      <c r="B144" s="106" t="s">
        <v>317</v>
      </c>
      <c r="C144" s="107" t="s">
        <v>318</v>
      </c>
    </row>
    <row r="145" spans="1:3" x14ac:dyDescent="0.25">
      <c r="A145" s="114" t="str">
        <f t="shared" si="2"/>
        <v>ARL Ilud</v>
      </c>
      <c r="B145" s="106" t="s">
        <v>319</v>
      </c>
      <c r="C145" s="107" t="s">
        <v>320</v>
      </c>
    </row>
    <row r="146" spans="1:3" ht="36" x14ac:dyDescent="0.25">
      <c r="A146" s="114" t="str">
        <f t="shared" si="2"/>
        <v>ARL Facultad de Ciencias Matemáticas y Naturales</v>
      </c>
      <c r="B146" s="106" t="s">
        <v>321</v>
      </c>
      <c r="C146" s="107" t="s">
        <v>322</v>
      </c>
    </row>
    <row r="147" spans="1:3" x14ac:dyDescent="0.25">
      <c r="A147" s="114" t="str">
        <f t="shared" si="2"/>
        <v>ICBF Facultad Ingeniería</v>
      </c>
      <c r="B147" s="106" t="s">
        <v>323</v>
      </c>
      <c r="C147" s="107" t="s">
        <v>324</v>
      </c>
    </row>
    <row r="148" spans="1:3" ht="24" x14ac:dyDescent="0.25">
      <c r="A148" s="114" t="str">
        <f t="shared" si="2"/>
        <v>ICBF Facultad Ciencias y Educación</v>
      </c>
      <c r="B148" s="106" t="s">
        <v>325</v>
      </c>
      <c r="C148" s="107" t="s">
        <v>326</v>
      </c>
    </row>
    <row r="149" spans="1:3" ht="36" x14ac:dyDescent="0.25">
      <c r="A149" s="114" t="str">
        <f t="shared" si="2"/>
        <v>ICBF Facultad Medio Ambiente y Recursos Naturales</v>
      </c>
      <c r="B149" s="106" t="s">
        <v>327</v>
      </c>
      <c r="C149" s="107" t="s">
        <v>328</v>
      </c>
    </row>
    <row r="150" spans="1:3" ht="24" x14ac:dyDescent="0.25">
      <c r="A150" s="114" t="str">
        <f t="shared" si="2"/>
        <v>ICBF Facultad Tecnológica</v>
      </c>
      <c r="B150" s="106" t="s">
        <v>329</v>
      </c>
      <c r="C150" s="107" t="s">
        <v>330</v>
      </c>
    </row>
    <row r="151" spans="1:3" ht="24" x14ac:dyDescent="0.25">
      <c r="A151" s="114" t="str">
        <f t="shared" si="2"/>
        <v>ICBF Facultad Artes ASAB</v>
      </c>
      <c r="B151" s="106" t="s">
        <v>331</v>
      </c>
      <c r="C151" s="107" t="s">
        <v>332</v>
      </c>
    </row>
    <row r="152" spans="1:3" x14ac:dyDescent="0.25">
      <c r="A152" s="114" t="str">
        <f t="shared" si="2"/>
        <v>ICBF Ilud</v>
      </c>
      <c r="B152" s="106" t="s">
        <v>333</v>
      </c>
      <c r="C152" s="107" t="s">
        <v>334</v>
      </c>
    </row>
    <row r="153" spans="1:3" ht="36" x14ac:dyDescent="0.25">
      <c r="A153" s="114" t="str">
        <f t="shared" si="2"/>
        <v>ICBF Facultad de Ciencias Matemáticas y Naturales</v>
      </c>
      <c r="B153" s="106" t="s">
        <v>335</v>
      </c>
      <c r="C153" s="107" t="s">
        <v>336</v>
      </c>
    </row>
    <row r="154" spans="1:3" ht="36" x14ac:dyDescent="0.25">
      <c r="A154" s="114" t="str">
        <f t="shared" si="2"/>
        <v>Maquinaria de informática y sus partes, piezas y accesorios</v>
      </c>
      <c r="B154" s="107" t="s">
        <v>337</v>
      </c>
      <c r="C154" s="107" t="s">
        <v>338</v>
      </c>
    </row>
    <row r="155" spans="1:3" x14ac:dyDescent="0.25">
      <c r="A155" s="114" t="str">
        <f t="shared" si="2"/>
        <v>Paquetes de software</v>
      </c>
      <c r="B155" s="106" t="s">
        <v>339</v>
      </c>
      <c r="C155" s="106" t="s">
        <v>340</v>
      </c>
    </row>
    <row r="156" spans="1:3" ht="24" x14ac:dyDescent="0.25">
      <c r="A156" s="114" t="str">
        <f t="shared" si="2"/>
        <v>Uniformes de trabajo (DOTACIÓN)</v>
      </c>
      <c r="B156" s="106" t="s">
        <v>341</v>
      </c>
      <c r="C156" s="106" t="s">
        <v>342</v>
      </c>
    </row>
    <row r="157" spans="1:3" x14ac:dyDescent="0.25">
      <c r="A157" s="114" t="str">
        <f t="shared" si="2"/>
        <v>Uniformes deportivos</v>
      </c>
      <c r="B157" s="106" t="s">
        <v>343</v>
      </c>
      <c r="C157" s="106" t="s">
        <v>344</v>
      </c>
    </row>
    <row r="158" spans="1:3" ht="24" x14ac:dyDescent="0.25">
      <c r="A158" s="114" t="str">
        <f t="shared" si="2"/>
        <v>Pastas o pulpas de otras fibras n.c.p. para papel</v>
      </c>
      <c r="B158" s="106" t="s">
        <v>345</v>
      </c>
      <c r="C158" s="106" t="s">
        <v>346</v>
      </c>
    </row>
    <row r="159" spans="1:3" ht="72" x14ac:dyDescent="0.25">
      <c r="A159" s="114" t="str">
        <f t="shared" si="2"/>
        <v>Planchas de impresión fotograbadas y láminas zincograbadas y demás productos del fotograbado y zincograbado</v>
      </c>
      <c r="B159" s="106" t="s">
        <v>347</v>
      </c>
      <c r="C159" s="106" t="s">
        <v>348</v>
      </c>
    </row>
    <row r="160" spans="1:3" x14ac:dyDescent="0.25">
      <c r="A160" s="114" t="str">
        <f t="shared" si="2"/>
        <v>Gasolina motor corriente</v>
      </c>
      <c r="B160" s="106" t="s">
        <v>349</v>
      </c>
      <c r="C160" s="106" t="s">
        <v>350</v>
      </c>
    </row>
    <row r="161" spans="1:3" ht="24" x14ac:dyDescent="0.25">
      <c r="A161" s="114" t="str">
        <f t="shared" si="2"/>
        <v>Diésel oil ACPM (fuel gas gasoil marine gas)</v>
      </c>
      <c r="B161" s="107" t="s">
        <v>351</v>
      </c>
      <c r="C161" s="106" t="s">
        <v>352</v>
      </c>
    </row>
    <row r="162" spans="1:3" ht="36" x14ac:dyDescent="0.25">
      <c r="A162" s="114" t="str">
        <f t="shared" si="2"/>
        <v>Otros medicamentos n.c.p. para uso humano terapéutico o profiláctico</v>
      </c>
      <c r="B162" s="107" t="s">
        <v>353</v>
      </c>
      <c r="C162" s="107" t="s">
        <v>354</v>
      </c>
    </row>
    <row r="163" spans="1:3" ht="36" x14ac:dyDescent="0.25">
      <c r="A163" s="114" t="str">
        <f t="shared" si="2"/>
        <v>Cartuchos plásticos para impresora de computador</v>
      </c>
      <c r="B163" s="106" t="s">
        <v>355</v>
      </c>
      <c r="C163" s="106" t="s">
        <v>356</v>
      </c>
    </row>
    <row r="164" spans="1:3" ht="24" x14ac:dyDescent="0.25">
      <c r="A164" s="114" t="str">
        <f t="shared" si="2"/>
        <v>Artículos n.c.p. para protección</v>
      </c>
      <c r="B164" s="106" t="s">
        <v>357</v>
      </c>
      <c r="C164" s="106" t="s">
        <v>358</v>
      </c>
    </row>
    <row r="165" spans="1:3" ht="36" x14ac:dyDescent="0.25">
      <c r="A165" s="114" t="str">
        <f t="shared" si="2"/>
        <v>Productos metálicos elaborados (excepto maquinaria y equipo)</v>
      </c>
      <c r="B165" s="107" t="s">
        <v>359</v>
      </c>
      <c r="C165" s="107" t="s">
        <v>360</v>
      </c>
    </row>
    <row r="166" spans="1:3" ht="24" x14ac:dyDescent="0.25">
      <c r="A166" s="114" t="str">
        <f t="shared" si="2"/>
        <v>Articulos n.c.p. de metal moldeado</v>
      </c>
      <c r="B166" s="107" t="s">
        <v>361</v>
      </c>
      <c r="C166" s="107" t="s">
        <v>362</v>
      </c>
    </row>
    <row r="167" spans="1:3" ht="24" x14ac:dyDescent="0.25">
      <c r="A167" s="114" t="str">
        <f t="shared" si="2"/>
        <v>Artículos n.c.p. de ferretería y cerrajería</v>
      </c>
      <c r="B167" s="107" t="s">
        <v>363</v>
      </c>
      <c r="C167" s="107" t="s">
        <v>364</v>
      </c>
    </row>
    <row r="168" spans="1:3" ht="24" x14ac:dyDescent="0.25">
      <c r="A168" s="114" t="str">
        <f t="shared" si="2"/>
        <v>Servicios de instalación de vidrios y ventanas</v>
      </c>
      <c r="B168" s="106" t="s">
        <v>365</v>
      </c>
      <c r="C168" s="106" t="s">
        <v>366</v>
      </c>
    </row>
    <row r="169" spans="1:3" ht="36" x14ac:dyDescent="0.25">
      <c r="A169" s="114" t="str">
        <f t="shared" si="2"/>
        <v>Alojamiento; servicios de suministros de comidas y bebidas</v>
      </c>
      <c r="B169" s="106" t="s">
        <v>367</v>
      </c>
      <c r="C169" s="106" t="s">
        <v>368</v>
      </c>
    </row>
    <row r="170" spans="1:3" x14ac:dyDescent="0.25">
      <c r="A170" s="114" t="str">
        <f t="shared" si="2"/>
        <v>Apoyo alimentario</v>
      </c>
      <c r="B170" s="106" t="s">
        <v>369</v>
      </c>
      <c r="C170" s="106" t="s">
        <v>370</v>
      </c>
    </row>
    <row r="171" spans="1:3" ht="60" x14ac:dyDescent="0.25">
      <c r="A171" s="114" t="str">
        <f t="shared" si="2"/>
        <v>Servicios de transporte terrestre de pasajeros, diferente del transporte local y turístico de pasajeros</v>
      </c>
      <c r="B171" s="107" t="s">
        <v>371</v>
      </c>
      <c r="C171" s="107" t="s">
        <v>372</v>
      </c>
    </row>
    <row r="172" spans="1:3" ht="48" x14ac:dyDescent="0.25">
      <c r="A172" s="114" t="str">
        <f t="shared" si="2"/>
        <v>Servicios de transporte aéreo de pasajeros, excepto los servicios de aerotaxi</v>
      </c>
      <c r="B172" s="107" t="s">
        <v>373</v>
      </c>
      <c r="C172" s="107" t="s">
        <v>374</v>
      </c>
    </row>
    <row r="173" spans="1:3" ht="48" x14ac:dyDescent="0.25">
      <c r="A173" s="114" t="str">
        <f t="shared" si="2"/>
        <v>Servicios de mudanza de muebles domésticos y de oficina y otros menajes</v>
      </c>
      <c r="B173" s="106" t="s">
        <v>375</v>
      </c>
      <c r="C173" s="106" t="s">
        <v>376</v>
      </c>
    </row>
    <row r="174" spans="1:3" ht="24" x14ac:dyDescent="0.25">
      <c r="A174" s="114" t="str">
        <f t="shared" si="2"/>
        <v>Servicios locales de mensajería nacional</v>
      </c>
      <c r="B174" s="106" t="s">
        <v>377</v>
      </c>
      <c r="C174" s="106" t="s">
        <v>378</v>
      </c>
    </row>
    <row r="175" spans="1:3" ht="36" x14ac:dyDescent="0.25">
      <c r="A175" s="114" t="str">
        <f t="shared" si="2"/>
        <v>Afiliación ARL Estudiantes en pasantía y Contratistas</v>
      </c>
      <c r="B175" s="107" t="s">
        <v>379</v>
      </c>
      <c r="C175" s="107" t="s">
        <v>380</v>
      </c>
    </row>
    <row r="176" spans="1:3" ht="36" x14ac:dyDescent="0.25">
      <c r="A176" s="114" t="str">
        <f t="shared" si="2"/>
        <v>Servicios de planes complementarios de salud</v>
      </c>
      <c r="B176" s="106" t="s">
        <v>381</v>
      </c>
      <c r="C176" s="106" t="s">
        <v>382</v>
      </c>
    </row>
    <row r="177" spans="1:4" ht="36" x14ac:dyDescent="0.25">
      <c r="A177" s="114" t="str">
        <f t="shared" si="2"/>
        <v>Servicio de seguro obligatorio de accidentes de tránsito (SOAT)</v>
      </c>
      <c r="B177" s="106" t="s">
        <v>383</v>
      </c>
      <c r="C177" s="106" t="s">
        <v>384</v>
      </c>
    </row>
    <row r="178" spans="1:4" ht="24" x14ac:dyDescent="0.25">
      <c r="A178" s="114" t="str">
        <f t="shared" si="2"/>
        <v>Servicios de seguros de vehículos automotores</v>
      </c>
      <c r="B178" s="106" t="s">
        <v>385</v>
      </c>
      <c r="C178" s="106" t="s">
        <v>386</v>
      </c>
    </row>
    <row r="179" spans="1:4" ht="36" x14ac:dyDescent="0.25">
      <c r="A179" s="114" t="str">
        <f t="shared" si="2"/>
        <v>Servicios de seguros contra incendio, terremoto o sustracción</v>
      </c>
      <c r="B179" s="106" t="s">
        <v>387</v>
      </c>
      <c r="C179" s="106" t="s">
        <v>388</v>
      </c>
    </row>
    <row r="180" spans="1:4" ht="36" x14ac:dyDescent="0.25">
      <c r="A180" s="114" t="str">
        <f t="shared" si="2"/>
        <v>Servicios de seguros generales de responsabilidad civil</v>
      </c>
      <c r="B180" s="106" t="s">
        <v>389</v>
      </c>
      <c r="C180" s="106" t="s">
        <v>390</v>
      </c>
    </row>
    <row r="181" spans="1:4" x14ac:dyDescent="0.25">
      <c r="A181" s="114" t="str">
        <f t="shared" si="2"/>
        <v>Servicios actuariales</v>
      </c>
      <c r="B181" s="107" t="s">
        <v>391</v>
      </c>
      <c r="C181" s="107" t="s">
        <v>392</v>
      </c>
    </row>
    <row r="182" spans="1:4" ht="96" x14ac:dyDescent="0.25">
      <c r="A182" s="114" t="str">
        <f t="shared" si="2"/>
        <v>Servicios de alquiler o arrendamiento con o sin opción de compra, relativos a bienes inmuebles no residenciales (diferentes a vivienda), propios o arrendados</v>
      </c>
      <c r="B182" s="106" t="s">
        <v>393</v>
      </c>
      <c r="C182" s="106" t="s">
        <v>394</v>
      </c>
    </row>
    <row r="183" spans="1:4" ht="36" x14ac:dyDescent="0.25">
      <c r="A183" s="114" t="str">
        <f t="shared" si="2"/>
        <v>Servicios de arrendamiento o alquiler de otros productos n.c.p.</v>
      </c>
      <c r="B183" s="107" t="s">
        <v>395</v>
      </c>
      <c r="C183" s="106" t="s">
        <v>396</v>
      </c>
    </row>
    <row r="184" spans="1:4" ht="48" x14ac:dyDescent="0.25">
      <c r="A184" s="114" t="str">
        <f t="shared" si="2"/>
        <v>Servicios interdisciplinarios de investigación aplicada - Pares Académicos</v>
      </c>
      <c r="B184" s="106" t="s">
        <v>397</v>
      </c>
      <c r="C184" s="106" t="s">
        <v>398</v>
      </c>
    </row>
    <row r="185" spans="1:4" ht="60" x14ac:dyDescent="0.25">
      <c r="A185" s="114" t="str">
        <f t="shared" si="2"/>
        <v>Servicios de asesoramiento y representación jurídica relativos a otros campos del derecho</v>
      </c>
      <c r="B185" s="106" t="s">
        <v>399</v>
      </c>
      <c r="C185" s="106" t="s">
        <v>400</v>
      </c>
    </row>
    <row r="186" spans="1:4" ht="36" x14ac:dyDescent="0.25">
      <c r="A186" s="114" t="str">
        <f t="shared" si="2"/>
        <v>Servicios de documentación y certificación jurídica</v>
      </c>
      <c r="B186" s="106" t="s">
        <v>401</v>
      </c>
      <c r="C186" s="106" t="s">
        <v>402</v>
      </c>
    </row>
    <row r="187" spans="1:4" ht="24" x14ac:dyDescent="0.25">
      <c r="A187" s="114" t="str">
        <f t="shared" si="2"/>
        <v>Servicios de arbitraje y conciliación</v>
      </c>
      <c r="B187" s="106" t="s">
        <v>403</v>
      </c>
      <c r="C187" s="106" t="s">
        <v>404</v>
      </c>
    </row>
    <row r="188" spans="1:4" ht="24" x14ac:dyDescent="0.25">
      <c r="A188" s="114" t="str">
        <f t="shared" si="2"/>
        <v>Otros servicios jurídicos n.c.p.</v>
      </c>
      <c r="B188" s="106" t="s">
        <v>405</v>
      </c>
      <c r="C188" s="106" t="s">
        <v>406</v>
      </c>
    </row>
    <row r="189" spans="1:4" ht="36" x14ac:dyDescent="0.25">
      <c r="A189" s="114" t="str">
        <f t="shared" si="2"/>
        <v>Servicios de consultoría en gestión administrativa - Asistentes Académicos</v>
      </c>
      <c r="B189" s="106" t="s">
        <v>407</v>
      </c>
      <c r="C189" s="106" t="s">
        <v>408</v>
      </c>
    </row>
    <row r="190" spans="1:4" ht="48" x14ac:dyDescent="0.25">
      <c r="A190" s="114" t="str">
        <f t="shared" si="2"/>
        <v>Servicios de consultoría en gestión administrativa -  Incentivos Coordinadores</v>
      </c>
      <c r="B190" s="106" t="s">
        <v>409</v>
      </c>
      <c r="C190" s="106" t="s">
        <v>410</v>
      </c>
    </row>
    <row r="191" spans="1:4" ht="48" x14ac:dyDescent="0.25">
      <c r="A191" s="114" t="str">
        <f t="shared" si="2"/>
        <v>Servicios de consultoría en gestión administrativa - Contratistas Facultad de Artes Asab</v>
      </c>
      <c r="B191" s="106" t="s">
        <v>411</v>
      </c>
      <c r="C191" s="106" t="s">
        <v>412</v>
      </c>
      <c r="D191" s="114" t="str">
        <f>+B191&amp;" "&amp;C191</f>
        <v>2.1.2.02.02.008.03.01.1.5.3 Servicios de consultoría en gestión administrativa - Contratistas Facultad de Artes Asab</v>
      </c>
    </row>
    <row r="192" spans="1:4" ht="48" x14ac:dyDescent="0.25">
      <c r="A192" s="114" t="str">
        <f t="shared" si="2"/>
        <v>Servicios de consultoría en gestión administrativa - Contratistas Facultad de Ciencias y Educación</v>
      </c>
      <c r="B192" s="106" t="s">
        <v>413</v>
      </c>
      <c r="C192" s="106" t="s">
        <v>414</v>
      </c>
      <c r="D192" s="114" t="str">
        <f t="shared" ref="D192:D200" si="3">+B192&amp;" "&amp;C192</f>
        <v>2.1.2.02.02.008.03.01.1.5.4 Servicios de consultoría en gestión administrativa - Contratistas Facultad de Ciencias y Educación</v>
      </c>
    </row>
    <row r="193" spans="1:4" ht="48" x14ac:dyDescent="0.25">
      <c r="A193" s="114" t="str">
        <f t="shared" si="2"/>
        <v>Servicios de consultoría en gestión administrativa - Contratistas Facultad de Ingeniería</v>
      </c>
      <c r="B193" s="106" t="s">
        <v>415</v>
      </c>
      <c r="C193" s="106" t="s">
        <v>416</v>
      </c>
      <c r="D193" s="114" t="str">
        <f t="shared" si="3"/>
        <v>2.1.2.02.02.008.03.01.1.5.5 Servicios de consultoría en gestión administrativa - Contratistas Facultad de Ingeniería</v>
      </c>
    </row>
    <row r="194" spans="1:4" ht="60" x14ac:dyDescent="0.25">
      <c r="A194" s="114" t="str">
        <f t="shared" si="2"/>
        <v>Servicios de consultoría en gestión administrativa - Contratistas Facultad de Medio Ambiente y Recursos Naturales</v>
      </c>
      <c r="B194" s="106" t="s">
        <v>417</v>
      </c>
      <c r="C194" s="106" t="s">
        <v>418</v>
      </c>
      <c r="D194" s="114" t="str">
        <f t="shared" si="3"/>
        <v>2.1.2.02.02.008.03.01.1.5.6 Servicios de consultoría en gestión administrativa - Contratistas Facultad de Medio Ambiente y Recursos Naturales</v>
      </c>
    </row>
    <row r="195" spans="1:4" ht="48" x14ac:dyDescent="0.25">
      <c r="A195" s="114" t="str">
        <f t="shared" si="2"/>
        <v>Servicios de consultoría en gestión administrativa - Contratistas Facultad Tecnológica</v>
      </c>
      <c r="B195" s="106" t="s">
        <v>419</v>
      </c>
      <c r="C195" s="106" t="s">
        <v>420</v>
      </c>
      <c r="D195" s="114" t="str">
        <f t="shared" si="3"/>
        <v>2.1.2.02.02.008.03.01.1.5.7 Servicios de consultoría en gestión administrativa - Contratistas Facultad Tecnológica</v>
      </c>
    </row>
    <row r="196" spans="1:4" ht="48" x14ac:dyDescent="0.25">
      <c r="A196" s="114" t="str">
        <f t="shared" si="2"/>
        <v>Servicios de consultoría en gestión administrativa - Contratistas Unidades Académicas</v>
      </c>
      <c r="B196" s="106" t="s">
        <v>421</v>
      </c>
      <c r="C196" s="106" t="s">
        <v>422</v>
      </c>
      <c r="D196" s="114" t="str">
        <f t="shared" si="3"/>
        <v>2.1.2.02.02.008.03.01.1.5.8 Servicios de consultoría en gestión administrativa - Contratistas Unidades Académicas</v>
      </c>
    </row>
    <row r="197" spans="1:4" ht="48" x14ac:dyDescent="0.25">
      <c r="A197" s="114" t="str">
        <f t="shared" si="2"/>
        <v>Servicios de consultoría en gestión administrativa - Contratistas Unidades Administrativas</v>
      </c>
      <c r="B197" s="106" t="s">
        <v>423</v>
      </c>
      <c r="C197" s="106" t="s">
        <v>424</v>
      </c>
      <c r="D197" s="114" t="str">
        <f t="shared" si="3"/>
        <v>2.1.2.02.02.008.03.01.1.5.9 Servicios de consultoría en gestión administrativa - Contratistas Unidades Administrativas</v>
      </c>
    </row>
    <row r="198" spans="1:4" ht="36" x14ac:dyDescent="0.25">
      <c r="A198" s="114" t="str">
        <f t="shared" si="2"/>
        <v>Servicios de consultoría en gestión administrativa - Contratistas Rectoría</v>
      </c>
      <c r="B198" s="106" t="s">
        <v>425</v>
      </c>
      <c r="C198" s="106" t="s">
        <v>426</v>
      </c>
      <c r="D198" s="114" t="str">
        <f t="shared" si="3"/>
        <v>2.1.2.02.02.008.03.01.1.5.10 Servicios de consultoría en gestión administrativa - Contratistas Rectoría</v>
      </c>
    </row>
    <row r="199" spans="1:4" ht="60" x14ac:dyDescent="0.25">
      <c r="A199" s="114" t="str">
        <f t="shared" si="2"/>
        <v>Servicios de consultoría en gestión administrativa - Contratistas Centro de Investigaciones y Desarrollo Científico</v>
      </c>
      <c r="B199" s="106" t="s">
        <v>427</v>
      </c>
      <c r="C199" s="106" t="s">
        <v>428</v>
      </c>
      <c r="D199" s="114" t="str">
        <f t="shared" si="3"/>
        <v>2.1.2.02.02.008.03.01.1.5.11 Servicios de consultoría en gestión administrativa - Contratistas Centro de Investigaciones y Desarrollo Científico</v>
      </c>
    </row>
    <row r="200" spans="1:4" ht="60" x14ac:dyDescent="0.25">
      <c r="A200" s="114" t="str">
        <f t="shared" si="2"/>
        <v>Servicios de consultoría en gestión administrativa - Contratistas Facultad Ciencias Matemáticas y Naturales</v>
      </c>
      <c r="B200" s="106" t="s">
        <v>429</v>
      </c>
      <c r="C200" s="106" t="s">
        <v>430</v>
      </c>
      <c r="D200" s="114" t="str">
        <f t="shared" si="3"/>
        <v>2.1.2.02.02.008.03.01.1.5.12 Servicios de consultoría en gestión administrativa - Contratistas Facultad Ciencias Matemáticas y Naturales</v>
      </c>
    </row>
    <row r="201" spans="1:4" ht="36" x14ac:dyDescent="0.25">
      <c r="A201" s="114" t="str">
        <f t="shared" si="2"/>
        <v>Servicios de consultoría en tecnologías de la información (TI)</v>
      </c>
      <c r="B201" s="106" t="s">
        <v>431</v>
      </c>
      <c r="C201" s="106" t="s">
        <v>432</v>
      </c>
    </row>
    <row r="202" spans="1:4" ht="36" x14ac:dyDescent="0.25">
      <c r="A202" s="114" t="str">
        <f t="shared" si="2"/>
        <v>Servicios de soporte en tecnologías de la información (TI)</v>
      </c>
      <c r="B202" s="106" t="s">
        <v>433</v>
      </c>
      <c r="C202" s="106" t="s">
        <v>434</v>
      </c>
    </row>
    <row r="203" spans="1:4" ht="36" x14ac:dyDescent="0.25">
      <c r="A203" s="114" t="str">
        <f t="shared" si="2"/>
        <v>Otros servicios de ensayos y análisis técnicos</v>
      </c>
      <c r="B203" s="106" t="s">
        <v>435</v>
      </c>
      <c r="C203" s="106" t="s">
        <v>436</v>
      </c>
    </row>
    <row r="204" spans="1:4" ht="24" x14ac:dyDescent="0.25">
      <c r="A204" s="114" t="str">
        <f t="shared" si="2"/>
        <v>Otros servicios de publicidad</v>
      </c>
      <c r="B204" s="106" t="s">
        <v>437</v>
      </c>
      <c r="C204" s="106" t="s">
        <v>438</v>
      </c>
    </row>
    <row r="205" spans="1:4" ht="48" x14ac:dyDescent="0.25">
      <c r="A205" s="114" t="str">
        <f t="shared" si="2"/>
        <v>Servicios de venta o alquiler de espacio o tiempo publicitario a comisión</v>
      </c>
      <c r="B205" s="108" t="s">
        <v>439</v>
      </c>
      <c r="C205" s="109" t="s">
        <v>440</v>
      </c>
    </row>
    <row r="206" spans="1:4" ht="48" x14ac:dyDescent="0.25">
      <c r="A206" s="114" t="str">
        <f t="shared" ref="A206:A269" si="4">+C206</f>
        <v>Otros servicios de venta de espacio o tiempo publicitario (excepto a comisión)</v>
      </c>
      <c r="B206" s="106" t="s">
        <v>441</v>
      </c>
      <c r="C206" s="106" t="s">
        <v>442</v>
      </c>
    </row>
    <row r="207" spans="1:4" ht="24" x14ac:dyDescent="0.25">
      <c r="A207" s="114" t="str">
        <f t="shared" si="4"/>
        <v>Servicios de operadores (conexión)</v>
      </c>
      <c r="B207" s="106" t="s">
        <v>443</v>
      </c>
      <c r="C207" s="106" t="s">
        <v>444</v>
      </c>
    </row>
    <row r="208" spans="1:4" ht="24" x14ac:dyDescent="0.25">
      <c r="A208" s="114" t="str">
        <f t="shared" si="4"/>
        <v>Servicios de telefonía fija (acceso)</v>
      </c>
      <c r="B208" s="106" t="s">
        <v>445</v>
      </c>
      <c r="C208" s="106" t="s">
        <v>446</v>
      </c>
    </row>
    <row r="209" spans="1:3" ht="24" x14ac:dyDescent="0.25">
      <c r="A209" s="114" t="str">
        <f t="shared" si="4"/>
        <v>Servicios de acceso a Internet</v>
      </c>
      <c r="B209" s="106" t="s">
        <v>447</v>
      </c>
      <c r="C209" s="106" t="s">
        <v>448</v>
      </c>
    </row>
    <row r="210" spans="1:3" ht="24" x14ac:dyDescent="0.25">
      <c r="A210" s="114" t="str">
        <f t="shared" si="4"/>
        <v>Servicios de transmisión de programas de radio</v>
      </c>
      <c r="B210" s="106" t="s">
        <v>449</v>
      </c>
      <c r="C210" s="106" t="s">
        <v>450</v>
      </c>
    </row>
    <row r="211" spans="1:3" ht="48" x14ac:dyDescent="0.25">
      <c r="A211" s="114" t="str">
        <f t="shared" si="4"/>
        <v xml:space="preserve">Servicios de distribución de programas multicanal, en paquete básico de programación </v>
      </c>
      <c r="B211" s="106" t="s">
        <v>451</v>
      </c>
      <c r="C211" s="106" t="s">
        <v>452</v>
      </c>
    </row>
    <row r="212" spans="1:3" ht="24" x14ac:dyDescent="0.25">
      <c r="A212" s="114" t="str">
        <f t="shared" si="4"/>
        <v>Servicios de sistemas de seguridad</v>
      </c>
      <c r="B212" s="110" t="s">
        <v>453</v>
      </c>
      <c r="C212" s="106" t="s">
        <v>454</v>
      </c>
    </row>
    <row r="213" spans="1:3" ht="24" x14ac:dyDescent="0.25">
      <c r="A213" s="114" t="str">
        <f t="shared" si="4"/>
        <v>Servicios de protección (guardas de seguridad)</v>
      </c>
      <c r="B213" s="110" t="s">
        <v>455</v>
      </c>
      <c r="C213" s="106" t="s">
        <v>456</v>
      </c>
    </row>
    <row r="214" spans="1:3" ht="24" x14ac:dyDescent="0.25">
      <c r="A214" s="114" t="str">
        <f t="shared" si="4"/>
        <v>Servicios de desinfección y exterminación</v>
      </c>
      <c r="B214" s="107" t="s">
        <v>457</v>
      </c>
      <c r="C214" s="107" t="s">
        <v>458</v>
      </c>
    </row>
    <row r="215" spans="1:3" ht="24" x14ac:dyDescent="0.25">
      <c r="A215" s="114" t="str">
        <f t="shared" si="4"/>
        <v>Servicios de limpieza general</v>
      </c>
      <c r="B215" s="107" t="s">
        <v>459</v>
      </c>
      <c r="C215" s="107" t="s">
        <v>460</v>
      </c>
    </row>
    <row r="216" spans="1:3" ht="24" x14ac:dyDescent="0.25">
      <c r="A216" s="114" t="str">
        <f t="shared" si="4"/>
        <v>Servicios especializados de limpieza</v>
      </c>
      <c r="B216" s="107" t="s">
        <v>461</v>
      </c>
      <c r="C216" s="107" t="s">
        <v>462</v>
      </c>
    </row>
    <row r="217" spans="1:3" ht="24" x14ac:dyDescent="0.25">
      <c r="A217" s="114" t="str">
        <f t="shared" si="4"/>
        <v>Servicios de copia y reproducción</v>
      </c>
      <c r="B217" s="106" t="s">
        <v>463</v>
      </c>
      <c r="C217" s="106" t="s">
        <v>464</v>
      </c>
    </row>
    <row r="218" spans="1:3" ht="48" x14ac:dyDescent="0.25">
      <c r="A218" s="114" t="str">
        <f t="shared" si="4"/>
        <v>Servicios de preparación de documentos y otros servicios especializados de apoyo a oficina</v>
      </c>
      <c r="B218" s="106" t="s">
        <v>465</v>
      </c>
      <c r="C218" s="106" t="s">
        <v>466</v>
      </c>
    </row>
    <row r="219" spans="1:3" ht="36" x14ac:dyDescent="0.25">
      <c r="A219" s="114" t="str">
        <f t="shared" si="4"/>
        <v xml:space="preserve">Servicios de organización y asistencia de convenciones </v>
      </c>
      <c r="B219" s="106" t="s">
        <v>467</v>
      </c>
      <c r="C219" s="106" t="s">
        <v>468</v>
      </c>
    </row>
    <row r="220" spans="1:3" x14ac:dyDescent="0.25">
      <c r="A220" s="114" t="str">
        <f t="shared" si="4"/>
        <v>Membresías</v>
      </c>
      <c r="B220" s="106" t="s">
        <v>469</v>
      </c>
      <c r="C220" s="106" t="s">
        <v>470</v>
      </c>
    </row>
    <row r="221" spans="1:3" ht="36" x14ac:dyDescent="0.25">
      <c r="A221" s="114" t="str">
        <f t="shared" si="4"/>
        <v>Servicios de mantenimiento y cuidado del paisaje</v>
      </c>
      <c r="B221" s="106" t="s">
        <v>471</v>
      </c>
      <c r="C221" s="106" t="s">
        <v>472</v>
      </c>
    </row>
    <row r="222" spans="1:3" ht="36" x14ac:dyDescent="0.25">
      <c r="A222" s="114" t="str">
        <f t="shared" si="4"/>
        <v>Servicios de distribución de electricidad (a comisión o por contrato)</v>
      </c>
      <c r="B222" s="106" t="s">
        <v>473</v>
      </c>
      <c r="C222" s="106" t="s">
        <v>474</v>
      </c>
    </row>
    <row r="223" spans="1:3" ht="36" x14ac:dyDescent="0.25">
      <c r="A223" s="114" t="str">
        <f t="shared" si="4"/>
        <v>Servicios de distribución de gas por tuberías (a comisión o por contrato)</v>
      </c>
      <c r="B223" s="106" t="s">
        <v>475</v>
      </c>
      <c r="C223" s="106" t="s">
        <v>476</v>
      </c>
    </row>
    <row r="224" spans="1:3" ht="36" x14ac:dyDescent="0.25">
      <c r="A224" s="114" t="str">
        <f t="shared" si="4"/>
        <v>Servicios de distribución de agua por tubería (a comisión o por contrato)</v>
      </c>
      <c r="B224" s="106" t="s">
        <v>477</v>
      </c>
      <c r="C224" s="106" t="s">
        <v>478</v>
      </c>
    </row>
    <row r="225" spans="1:3" ht="108.75" x14ac:dyDescent="0.25">
      <c r="A225" s="114" t="str">
        <f t="shared" si="4"/>
        <v>Servicio de mantenimiento y reparación de depósitos, cisternas, tanques y recipientes de metal, (excepto los utilizados para el envase o transporte de mercancías)</v>
      </c>
      <c r="B225" s="111" t="s">
        <v>479</v>
      </c>
      <c r="C225" s="112" t="s">
        <v>480</v>
      </c>
    </row>
    <row r="226" spans="1:3" ht="60.75" x14ac:dyDescent="0.25">
      <c r="A226" s="114" t="str">
        <f t="shared" si="4"/>
        <v>Servicio de mantenimiento y reparación de otros productos metálicos elaborados n.c.p.</v>
      </c>
      <c r="B226" s="111" t="s">
        <v>481</v>
      </c>
      <c r="C226" s="112" t="s">
        <v>482</v>
      </c>
    </row>
    <row r="227" spans="1:3" ht="60.75" x14ac:dyDescent="0.25">
      <c r="A227" s="114" t="str">
        <f t="shared" si="4"/>
        <v>Servicios de mantenimiento y reparación de computadores y equipos periféricos</v>
      </c>
      <c r="B227" s="111" t="s">
        <v>483</v>
      </c>
      <c r="C227" s="112" t="s">
        <v>484</v>
      </c>
    </row>
    <row r="228" spans="1:3" ht="48" x14ac:dyDescent="0.25">
      <c r="A228" s="114" t="str">
        <f t="shared" si="4"/>
        <v>Servicio de mantenimiento y reparación de vehículos automóviles</v>
      </c>
      <c r="B228" s="106" t="s">
        <v>485</v>
      </c>
      <c r="C228" s="106" t="s">
        <v>486</v>
      </c>
    </row>
    <row r="229" spans="1:3" ht="48.75" x14ac:dyDescent="0.25">
      <c r="A229" s="114" t="str">
        <f t="shared" si="4"/>
        <v>Servicios de mantenimiento y reparación de electrodomésticos</v>
      </c>
      <c r="B229" s="111" t="s">
        <v>487</v>
      </c>
      <c r="C229" s="112" t="s">
        <v>488</v>
      </c>
    </row>
    <row r="230" spans="1:3" ht="60.75" x14ac:dyDescent="0.25">
      <c r="A230" s="114" t="str">
        <f t="shared" si="4"/>
        <v>Servicio de mantenimiento y reparación de aparatos de distribución y control de la energía eléctrica</v>
      </c>
      <c r="B230" s="111" t="s">
        <v>489</v>
      </c>
      <c r="C230" s="112" t="s">
        <v>490</v>
      </c>
    </row>
    <row r="231" spans="1:3" ht="48.75" x14ac:dyDescent="0.25">
      <c r="A231" s="114" t="str">
        <f t="shared" si="4"/>
        <v>Servicio de mantenimiento y reparación de equipos eléctricos de iluminación</v>
      </c>
      <c r="B231" s="111" t="s">
        <v>491</v>
      </c>
      <c r="C231" s="112" t="s">
        <v>492</v>
      </c>
    </row>
    <row r="232" spans="1:3" ht="60.75" x14ac:dyDescent="0.25">
      <c r="A232" s="114" t="str">
        <f t="shared" si="4"/>
        <v>Otros servicios de mantenimiento y reparación de maquinaria y aparatos eléctricos n.c.p.</v>
      </c>
      <c r="B232" s="111" t="s">
        <v>493</v>
      </c>
      <c r="C232" s="112" t="s">
        <v>494</v>
      </c>
    </row>
    <row r="233" spans="1:3" ht="72.75" x14ac:dyDescent="0.25">
      <c r="A233" s="114" t="str">
        <f t="shared" si="4"/>
        <v>Servicios de mantenimiento y reparación de equipos y aparatos de telecomunicaciones n.c.p.</v>
      </c>
      <c r="B233" s="111" t="s">
        <v>495</v>
      </c>
      <c r="C233" s="112" t="s">
        <v>496</v>
      </c>
    </row>
    <row r="234" spans="1:3" ht="72.75" x14ac:dyDescent="0.25">
      <c r="A234" s="114" t="str">
        <f t="shared" si="4"/>
        <v>Servicio de mantenimiento y reparación de equipo de irradiación y equipo electrónico de uso médico y terapéutico</v>
      </c>
      <c r="B234" s="111" t="s">
        <v>497</v>
      </c>
      <c r="C234" s="112" t="s">
        <v>498</v>
      </c>
    </row>
    <row r="235" spans="1:3" ht="84.75" x14ac:dyDescent="0.25">
      <c r="A235" s="114" t="str">
        <f t="shared" si="4"/>
        <v>Servicio de mantenimiento y reparación de equipos de fuerza hidráulica y de potencia neumática, bombas, compresores y válvulas</v>
      </c>
      <c r="B235" s="111" t="s">
        <v>499</v>
      </c>
      <c r="C235" s="112" t="s">
        <v>500</v>
      </c>
    </row>
    <row r="236" spans="1:3" ht="72.75" x14ac:dyDescent="0.25">
      <c r="A236" s="114" t="str">
        <f t="shared" si="4"/>
        <v>Servicio de mantenimiento y reparación de equipos de elevación, manipulación y sus partes y piezas</v>
      </c>
      <c r="B236" s="111" t="s">
        <v>501</v>
      </c>
      <c r="C236" s="112" t="s">
        <v>502</v>
      </c>
    </row>
    <row r="237" spans="1:3" ht="72.75" x14ac:dyDescent="0.25">
      <c r="A237" s="114" t="str">
        <f t="shared" si="4"/>
        <v>Servicio de mantenimiento y reparación de maquinaria y equipo para las actividades de impresión</v>
      </c>
      <c r="B237" s="111" t="s">
        <v>503</v>
      </c>
      <c r="C237" s="112" t="s">
        <v>504</v>
      </c>
    </row>
    <row r="238" spans="1:3" ht="60.75" x14ac:dyDescent="0.25">
      <c r="A238" s="114" t="str">
        <f t="shared" si="4"/>
        <v>Servicios de mantenimiento y reparación de ascensores y escaleras mecánicas</v>
      </c>
      <c r="B238" s="111" t="s">
        <v>505</v>
      </c>
      <c r="C238" s="112" t="s">
        <v>506</v>
      </c>
    </row>
    <row r="239" spans="1:3" ht="48.75" x14ac:dyDescent="0.25">
      <c r="A239" s="114" t="str">
        <f t="shared" si="4"/>
        <v>Servicios de matenimiento y reparación de otros equipos n.c.p.</v>
      </c>
      <c r="B239" s="106" t="s">
        <v>507</v>
      </c>
      <c r="C239" s="112" t="s">
        <v>508</v>
      </c>
    </row>
    <row r="240" spans="1:3" x14ac:dyDescent="0.25">
      <c r="A240" s="114" t="str">
        <f t="shared" si="4"/>
        <v>Servicios de impresión</v>
      </c>
      <c r="B240" s="111" t="s">
        <v>509</v>
      </c>
      <c r="C240" s="106" t="s">
        <v>510</v>
      </c>
    </row>
    <row r="241" spans="1:3" ht="24" x14ac:dyDescent="0.25">
      <c r="A241" s="114" t="str">
        <f t="shared" si="4"/>
        <v>Servicios relacionados con la impresión</v>
      </c>
      <c r="B241" s="111" t="s">
        <v>511</v>
      </c>
      <c r="C241" s="106" t="s">
        <v>512</v>
      </c>
    </row>
    <row r="242" spans="1:3" ht="48" x14ac:dyDescent="0.25">
      <c r="A242" s="114" t="str">
        <f t="shared" si="4"/>
        <v>Otros servicios de la administración pública n.c.p. - Consejo Superior Universitario</v>
      </c>
      <c r="B242" s="106" t="s">
        <v>513</v>
      </c>
      <c r="C242" s="106" t="s">
        <v>514</v>
      </c>
    </row>
    <row r="243" spans="1:3" ht="24" x14ac:dyDescent="0.25">
      <c r="A243" s="114" t="str">
        <f t="shared" si="4"/>
        <v>Capacitación Administrativos</v>
      </c>
      <c r="B243" s="106" t="s">
        <v>515</v>
      </c>
      <c r="C243" s="106" t="s">
        <v>516</v>
      </c>
    </row>
    <row r="244" spans="1:3" x14ac:dyDescent="0.25">
      <c r="A244" s="114" t="str">
        <f t="shared" si="4"/>
        <v xml:space="preserve">Capacitación Docentes </v>
      </c>
      <c r="B244" s="106" t="s">
        <v>517</v>
      </c>
      <c r="C244" s="106" t="s">
        <v>518</v>
      </c>
    </row>
    <row r="245" spans="1:3" x14ac:dyDescent="0.25">
      <c r="A245" s="114" t="str">
        <f t="shared" si="4"/>
        <v>Estímulos académicos</v>
      </c>
      <c r="B245" s="106" t="s">
        <v>519</v>
      </c>
      <c r="C245" s="106" t="s">
        <v>520</v>
      </c>
    </row>
    <row r="246" spans="1:3" ht="24" x14ac:dyDescent="0.25">
      <c r="A246" s="114" t="str">
        <f t="shared" si="4"/>
        <v>Encuentro de estudiantes</v>
      </c>
      <c r="B246" s="106" t="s">
        <v>521</v>
      </c>
      <c r="C246" s="106" t="s">
        <v>522</v>
      </c>
    </row>
    <row r="247" spans="1:3" ht="24" x14ac:dyDescent="0.25">
      <c r="A247" s="114" t="str">
        <f t="shared" si="4"/>
        <v>Prácticas Académicas Facultad Artes - ASAB</v>
      </c>
      <c r="B247" s="106" t="s">
        <v>523</v>
      </c>
      <c r="C247" s="106" t="s">
        <v>524</v>
      </c>
    </row>
    <row r="248" spans="1:3" ht="36" x14ac:dyDescent="0.25">
      <c r="A248" s="114" t="str">
        <f t="shared" si="4"/>
        <v>Prácticas Académicas Facultad Ciencias y Educación</v>
      </c>
      <c r="B248" s="106" t="s">
        <v>525</v>
      </c>
      <c r="C248" s="106" t="s">
        <v>526</v>
      </c>
    </row>
    <row r="249" spans="1:3" ht="24" x14ac:dyDescent="0.25">
      <c r="A249" s="114" t="str">
        <f t="shared" si="4"/>
        <v>Prácticas Académicas Facultad Ingeniería</v>
      </c>
      <c r="B249" s="106" t="s">
        <v>527</v>
      </c>
      <c r="C249" s="106" t="s">
        <v>528</v>
      </c>
    </row>
    <row r="250" spans="1:3" ht="36" x14ac:dyDescent="0.25">
      <c r="A250" s="114" t="str">
        <f t="shared" si="4"/>
        <v>Prácticas Académicas Facultad Medio Ambiente y Recursos Naturales</v>
      </c>
      <c r="B250" s="106" t="s">
        <v>529</v>
      </c>
      <c r="C250" s="106" t="s">
        <v>530</v>
      </c>
    </row>
    <row r="251" spans="1:3" ht="24" x14ac:dyDescent="0.25">
      <c r="A251" s="114" t="str">
        <f t="shared" si="4"/>
        <v>Prácticas Académicas Facultad Tecnológica</v>
      </c>
      <c r="B251" s="106" t="s">
        <v>531</v>
      </c>
      <c r="C251" s="106" t="s">
        <v>532</v>
      </c>
    </row>
    <row r="252" spans="1:3" x14ac:dyDescent="0.25">
      <c r="A252" s="114" t="str">
        <f t="shared" si="4"/>
        <v>Bienestar Institucional</v>
      </c>
      <c r="B252" s="106" t="s">
        <v>533</v>
      </c>
      <c r="C252" s="106" t="s">
        <v>534</v>
      </c>
    </row>
    <row r="253" spans="1:3" ht="36" x14ac:dyDescent="0.25">
      <c r="A253" s="114" t="str">
        <f t="shared" si="4"/>
        <v>Prácticas Académicas Facultad de Ciencias Matemáticas y Naturales</v>
      </c>
      <c r="B253" s="106" t="s">
        <v>535</v>
      </c>
      <c r="C253" s="106" t="s">
        <v>536</v>
      </c>
    </row>
    <row r="254" spans="1:3" ht="36" x14ac:dyDescent="0.25">
      <c r="A254" s="114" t="str">
        <f t="shared" si="4"/>
        <v>Sistema General de Seguridad y Salud en el Trabajo SG-SST</v>
      </c>
      <c r="B254" s="106" t="s">
        <v>537</v>
      </c>
      <c r="C254" s="106" t="s">
        <v>538</v>
      </c>
    </row>
    <row r="255" spans="1:3" ht="48" x14ac:dyDescent="0.25">
      <c r="A255" s="114" t="str">
        <f t="shared" si="4"/>
        <v>Servicios de alcantarillado y tratamiento de aguas residuales</v>
      </c>
      <c r="B255" s="110" t="s">
        <v>539</v>
      </c>
      <c r="C255" s="106" t="s">
        <v>540</v>
      </c>
    </row>
    <row r="256" spans="1:3" ht="36" x14ac:dyDescent="0.25">
      <c r="A256" s="114" t="str">
        <f t="shared" si="4"/>
        <v>Servicios de limpieza y vaciado de tanques sépticos</v>
      </c>
      <c r="B256" s="110" t="s">
        <v>541</v>
      </c>
      <c r="C256" s="106" t="s">
        <v>542</v>
      </c>
    </row>
    <row r="257" spans="1:3" ht="36" x14ac:dyDescent="0.25">
      <c r="A257" s="114" t="str">
        <f t="shared" si="4"/>
        <v>Servicios de recolección de otros desechos peligrosos</v>
      </c>
      <c r="B257" s="111" t="s">
        <v>543</v>
      </c>
      <c r="C257" s="106" t="s">
        <v>544</v>
      </c>
    </row>
    <row r="258" spans="1:3" ht="36" x14ac:dyDescent="0.25">
      <c r="A258" s="114" t="str">
        <f t="shared" si="4"/>
        <v>Servicios generales de recolección de otros desechos</v>
      </c>
      <c r="B258" s="106" t="s">
        <v>545</v>
      </c>
      <c r="C258" s="106" t="s">
        <v>546</v>
      </c>
    </row>
    <row r="259" spans="1:3" ht="72" x14ac:dyDescent="0.25">
      <c r="A259" s="114" t="str">
        <f t="shared" si="4"/>
        <v>Servicios de producciones originales de películas cinematográficas, videos, programas de televisión y radio</v>
      </c>
      <c r="B259" s="106" t="s">
        <v>547</v>
      </c>
      <c r="C259" s="106" t="s">
        <v>548</v>
      </c>
    </row>
    <row r="260" spans="1:3" ht="24" x14ac:dyDescent="0.25">
      <c r="A260" s="114" t="str">
        <f t="shared" si="4"/>
        <v>Viáticos y gastos de viaje CSU</v>
      </c>
      <c r="B260" s="106" t="s">
        <v>549</v>
      </c>
      <c r="C260" s="106" t="s">
        <v>550</v>
      </c>
    </row>
    <row r="261" spans="1:3" ht="24" x14ac:dyDescent="0.25">
      <c r="A261" s="114" t="str">
        <f t="shared" si="4"/>
        <v>Viáticos y gastos de viaje - UAA</v>
      </c>
      <c r="B261" s="106" t="s">
        <v>551</v>
      </c>
      <c r="C261" s="106" t="s">
        <v>552</v>
      </c>
    </row>
    <row r="262" spans="1:3" ht="36" x14ac:dyDescent="0.25">
      <c r="A262" s="114" t="str">
        <f t="shared" si="4"/>
        <v>Viáticos y gastos de viaje - Organizaciones Sindicales</v>
      </c>
      <c r="B262" s="106" t="s">
        <v>553</v>
      </c>
      <c r="C262" s="106" t="s">
        <v>554</v>
      </c>
    </row>
    <row r="263" spans="1:3" ht="36" x14ac:dyDescent="0.25">
      <c r="A263" s="114" t="str">
        <f t="shared" si="4"/>
        <v>Mesadas pensionales a cargo de la entidad (de pensiones)</v>
      </c>
      <c r="B263" s="106" t="s">
        <v>555</v>
      </c>
      <c r="C263" s="106" t="s">
        <v>556</v>
      </c>
    </row>
    <row r="264" spans="1:3" ht="48" x14ac:dyDescent="0.25">
      <c r="A264" s="114" t="str">
        <f t="shared" si="4"/>
        <v>Cuotas partes pensionales a cargo de la entidad (de pensiones)</v>
      </c>
      <c r="B264" s="106" t="s">
        <v>557</v>
      </c>
      <c r="C264" s="106" t="s">
        <v>558</v>
      </c>
    </row>
    <row r="265" spans="1:3" ht="24" x14ac:dyDescent="0.25">
      <c r="A265" s="114" t="str">
        <f t="shared" si="4"/>
        <v>Bonos pensionales (Reserva pensional)</v>
      </c>
      <c r="B265" s="106" t="s">
        <v>559</v>
      </c>
      <c r="C265" s="106" t="s">
        <v>560</v>
      </c>
    </row>
    <row r="266" spans="1:3" x14ac:dyDescent="0.25">
      <c r="A266" s="114" t="str">
        <f t="shared" si="4"/>
        <v>Sentencias</v>
      </c>
      <c r="B266" s="106" t="s">
        <v>561</v>
      </c>
      <c r="C266" s="106" t="s">
        <v>562</v>
      </c>
    </row>
    <row r="267" spans="1:3" x14ac:dyDescent="0.25">
      <c r="A267" s="114" t="str">
        <f t="shared" si="4"/>
        <v>Conciliaciones</v>
      </c>
      <c r="B267" s="106" t="s">
        <v>563</v>
      </c>
      <c r="C267" s="106" t="s">
        <v>564</v>
      </c>
    </row>
    <row r="268" spans="1:3" x14ac:dyDescent="0.25">
      <c r="A268" s="114" t="str">
        <f t="shared" si="4"/>
        <v>Cesantías definitivas</v>
      </c>
      <c r="B268" s="106" t="s">
        <v>565</v>
      </c>
      <c r="C268" s="106" t="s">
        <v>566</v>
      </c>
    </row>
    <row r="269" spans="1:3" x14ac:dyDescent="0.25">
      <c r="A269" s="114" t="str">
        <f t="shared" si="4"/>
        <v>Cesantías parciales</v>
      </c>
      <c r="B269" s="106" t="s">
        <v>567</v>
      </c>
      <c r="C269" s="106" t="s">
        <v>568</v>
      </c>
    </row>
    <row r="270" spans="1:3" ht="24" x14ac:dyDescent="0.25">
      <c r="A270" s="114" t="str">
        <f t="shared" ref="A270:A276" si="5">+C270</f>
        <v>Gravamen a los movimientos financieros</v>
      </c>
      <c r="B270" s="106" t="s">
        <v>569</v>
      </c>
      <c r="C270" s="106" t="s">
        <v>570</v>
      </c>
    </row>
    <row r="271" spans="1:3" ht="24" x14ac:dyDescent="0.25">
      <c r="A271" s="114" t="str">
        <f t="shared" si="5"/>
        <v>Impuesto sobre vehículos automotores</v>
      </c>
      <c r="B271" s="106" t="s">
        <v>571</v>
      </c>
      <c r="C271" s="106" t="s">
        <v>572</v>
      </c>
    </row>
    <row r="272" spans="1:3" ht="24" x14ac:dyDescent="0.25">
      <c r="A272" s="114" t="str">
        <f t="shared" si="5"/>
        <v>Impuesto predial unificado</v>
      </c>
      <c r="B272" s="106" t="s">
        <v>573</v>
      </c>
      <c r="C272" s="106" t="s">
        <v>574</v>
      </c>
    </row>
    <row r="273" spans="1:3" x14ac:dyDescent="0.25">
      <c r="A273" s="114" t="str">
        <f t="shared" si="5"/>
        <v>Multas judiciales</v>
      </c>
      <c r="B273" s="106" t="s">
        <v>575</v>
      </c>
      <c r="C273" s="106" t="s">
        <v>576</v>
      </c>
    </row>
    <row r="274" spans="1:3" ht="24" x14ac:dyDescent="0.25">
      <c r="A274" s="114" t="str">
        <f t="shared" si="5"/>
        <v>Sanciones administrativas</v>
      </c>
      <c r="B274" s="106" t="s">
        <v>577</v>
      </c>
      <c r="C274" s="106" t="s">
        <v>578</v>
      </c>
    </row>
    <row r="275" spans="1:3" ht="24" x14ac:dyDescent="0.25">
      <c r="A275" s="114" t="str">
        <f t="shared" si="5"/>
        <v>Préstamos Ordinarios Administrativos</v>
      </c>
      <c r="B275" s="113" t="s">
        <v>579</v>
      </c>
      <c r="C275" s="106" t="s">
        <v>580</v>
      </c>
    </row>
    <row r="276" spans="1:3" x14ac:dyDescent="0.25">
      <c r="A276" s="114" t="str">
        <f t="shared" si="5"/>
        <v>Vivienda Administrativos</v>
      </c>
      <c r="B276" s="113" t="s">
        <v>581</v>
      </c>
      <c r="C276" s="106" t="s">
        <v>582</v>
      </c>
    </row>
  </sheetData>
  <mergeCells count="2">
    <mergeCell ref="B2:C2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Acción 2024</vt:lpstr>
      <vt:lpstr>Ident. de contratistas</vt:lpstr>
      <vt:lpstr>Ident. de recursos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Karen Rivera</cp:lastModifiedBy>
  <dcterms:created xsi:type="dcterms:W3CDTF">2022-09-12T17:04:15Z</dcterms:created>
  <dcterms:modified xsi:type="dcterms:W3CDTF">2023-08-30T08:18:05Z</dcterms:modified>
</cp:coreProperties>
</file>