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hidePivotFieldList="1" defaultThemeVersion="166925"/>
  <mc:AlternateContent xmlns:mc="http://schemas.openxmlformats.org/markup-compatibility/2006">
    <mc:Choice Requires="x15">
      <x15ac:absPath xmlns:x15ac="http://schemas.microsoft.com/office/spreadsheetml/2010/11/ac" url="D:\OAPC\2024\Planes de Acción\Formulación\"/>
    </mc:Choice>
  </mc:AlternateContent>
  <xr:revisionPtr revIDLastSave="0" documentId="13_ncr:1_{27981A5F-FA2F-4E88-9499-B7217CF30977}" xr6:coauthVersionLast="47" xr6:coauthVersionMax="47" xr10:uidLastSave="{00000000-0000-0000-0000-000000000000}"/>
  <bookViews>
    <workbookView xWindow="-120" yWindow="-120" windowWidth="20730" windowHeight="11160" tabRatio="714" xr2:uid="{00000000-000D-0000-FFFF-FFFF00000000}"/>
  </bookViews>
  <sheets>
    <sheet name="Plan Indicativo 2022-2025" sheetId="11" r:id="rId1"/>
    <sheet name="Arm. Obs CNA-PI" sheetId="14" state="hidden" r:id="rId2"/>
    <sheet name="Resumen Plan Indicativo " sheetId="12" state="hidden" r:id="rId3"/>
  </sheets>
  <definedNames>
    <definedName name="_xlnm._FilterDatabase" localSheetId="1" hidden="1">'Arm. Obs CNA-PI'!$B$3:$L$61</definedName>
    <definedName name="_xlnm._FilterDatabase" localSheetId="0" hidden="1">'Plan Indicativo 2022-2025'!$B$3:$T$115</definedName>
    <definedName name="_xlnm.Print_Area" localSheetId="1">'Arm. Obs CNA-PI'!$B$1:$H$61</definedName>
    <definedName name="_xlnm.Print_Area" localSheetId="0">'Plan Indicativo 2022-2025'!$B$3:$S$115</definedName>
    <definedName name="_xlnm.Print_Titles" localSheetId="1">'Arm. Obs CNA-PI'!$1:$2</definedName>
    <definedName name="_xlnm.Print_Titles" localSheetId="0">'Plan Indicativo 2022-2025'!$3:$4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1" i="12" l="1"/>
  <c r="F11" i="12"/>
  <c r="Q78" i="11" l="1"/>
  <c r="O4" i="12" l="1"/>
  <c r="O5" i="12"/>
  <c r="O6" i="12"/>
  <c r="O7" i="12"/>
  <c r="O8" i="12"/>
  <c r="O9" i="12"/>
  <c r="O10" i="12"/>
  <c r="N5" i="12"/>
  <c r="N6" i="12"/>
  <c r="N7" i="12"/>
  <c r="N8" i="12"/>
  <c r="N9" i="12"/>
  <c r="N10" i="12"/>
  <c r="N4" i="12"/>
  <c r="I11" i="12"/>
  <c r="L11" i="12"/>
  <c r="M11" i="12"/>
  <c r="J11" i="12"/>
  <c r="H11" i="12"/>
  <c r="D11" i="12"/>
  <c r="K11" i="12"/>
  <c r="Q103" i="11"/>
  <c r="Q57" i="11"/>
  <c r="Q56" i="11"/>
  <c r="D15" i="12" l="1"/>
  <c r="D16" i="12" s="1"/>
  <c r="D14" i="12"/>
  <c r="O11" i="12"/>
  <c r="N11" i="12"/>
  <c r="Q8" i="11"/>
  <c r="Q110" i="11" l="1"/>
  <c r="Q91" i="11" l="1"/>
  <c r="P91" i="11"/>
  <c r="O91" i="11"/>
  <c r="N91" i="11"/>
  <c r="Q79" i="11" l="1"/>
  <c r="Q63" i="11"/>
  <c r="Q60" i="11"/>
  <c r="I55" i="11"/>
  <c r="Q54" i="11"/>
  <c r="N54" i="11"/>
  <c r="Q87" i="11" l="1"/>
  <c r="Q83" i="11" l="1"/>
  <c r="Q82" i="11"/>
  <c r="Q81" i="11"/>
  <c r="Q77" i="11"/>
  <c r="Q72" i="11"/>
  <c r="Q66" i="11"/>
  <c r="Q64" i="11"/>
  <c r="Q32" i="11"/>
  <c r="Q30" i="11"/>
  <c r="Q29" i="11"/>
  <c r="Q47" i="11" l="1"/>
  <c r="I74" i="11" l="1"/>
  <c r="M53" i="11" l="1"/>
  <c r="I53" i="11" s="1"/>
  <c r="I76" i="11" l="1"/>
  <c r="I73" i="11"/>
  <c r="Q105" i="11" l="1"/>
  <c r="Q21"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Marlon Guevara</author>
  </authors>
  <commentList>
    <comment ref="N61" authorId="0" shapeId="0" xr:uid="{00000000-0006-0000-0000-000001000000}">
      <text>
        <r>
          <rPr>
            <sz val="11"/>
            <color rgb="FF000000"/>
            <rFont val="Calibri"/>
            <family val="2"/>
          </rPr>
          <t xml:space="preserve">modulo de historias clínicas
</t>
        </r>
        <r>
          <rPr>
            <sz val="11"/>
            <color rgb="FF000000"/>
            <rFont val="Calibri"/>
            <family val="2"/>
          </rPr>
          <t>======</t>
        </r>
      </text>
    </comment>
    <comment ref="J79" authorId="1" shapeId="0" xr:uid="{00000000-0006-0000-0000-000002000000}">
      <text>
        <r>
          <rPr>
            <b/>
            <sz val="9"/>
            <color indexed="81"/>
            <rFont val="Tahoma"/>
            <family val="2"/>
          </rPr>
          <t xml:space="preserve">Marlon Guevara:
</t>
        </r>
        <r>
          <rPr>
            <sz val="9"/>
            <color indexed="81"/>
            <rFont val="Tahoma"/>
            <family val="2"/>
          </rPr>
          <t xml:space="preserve">
De acuerdo con la programación de la meta, se tardaría cuatro años este ejercicio ¿tiene sentido esto?</t>
        </r>
      </text>
    </comment>
    <comment ref="N79" authorId="1" shapeId="0" xr:uid="{00000000-0006-0000-0000-000003000000}">
      <text>
        <r>
          <rPr>
            <b/>
            <sz val="9"/>
            <color rgb="FF000000"/>
            <rFont val="Tahoma"/>
            <family val="2"/>
          </rPr>
          <t>Marlon Guevara:</t>
        </r>
        <r>
          <rPr>
            <sz val="9"/>
            <color rgb="FF000000"/>
            <rFont val="Tahoma"/>
            <family val="2"/>
          </rPr>
          <t xml:space="preserve">
</t>
        </r>
        <r>
          <rPr>
            <sz val="9"/>
            <color rgb="FF000000"/>
            <rFont val="Tahoma"/>
            <family val="2"/>
          </rPr>
          <t>¿La población tardará cuatro años en caracterizarse o se hará de manera anual?</t>
        </r>
      </text>
    </comment>
    <comment ref="I80" authorId="1" shapeId="0" xr:uid="{00000000-0006-0000-0000-000004000000}">
      <text>
        <r>
          <rPr>
            <b/>
            <sz val="9"/>
            <color indexed="81"/>
            <rFont val="Tahoma"/>
            <family val="2"/>
          </rPr>
          <t>Marlon Guevara:</t>
        </r>
        <r>
          <rPr>
            <sz val="9"/>
            <color indexed="81"/>
            <rFont val="Tahoma"/>
            <family val="2"/>
          </rPr>
          <t xml:space="preserve">
¿Cuál es la apuesta de esta administración? Actualmente existen 3 posgrados en dicha modalidad
</t>
        </r>
      </text>
    </comment>
    <comment ref="J81" authorId="1" shapeId="0" xr:uid="{00000000-0006-0000-0000-000005000000}">
      <text>
        <r>
          <rPr>
            <b/>
            <sz val="9"/>
            <color rgb="FF000000"/>
            <rFont val="Tahoma"/>
            <family val="2"/>
          </rPr>
          <t xml:space="preserve">Marlon Guevara:
</t>
        </r>
        <r>
          <rPr>
            <b/>
            <sz val="9"/>
            <color rgb="FF000000"/>
            <rFont val="Tahoma"/>
            <family val="2"/>
          </rPr>
          <t xml:space="preserve">
</t>
        </r>
        <r>
          <rPr>
            <sz val="9"/>
            <color rgb="FF000000"/>
            <rFont val="Tahoma"/>
            <family val="2"/>
          </rPr>
          <t xml:space="preserve">La meta debe establecer el denominador asociado a cada indicador, de lo contrario siempre será 100%. </t>
        </r>
      </text>
    </comment>
    <comment ref="I85" authorId="1" shapeId="0" xr:uid="{00000000-0006-0000-0000-000006000000}">
      <text>
        <r>
          <rPr>
            <b/>
            <sz val="9"/>
            <color indexed="81"/>
            <rFont val="Tahoma"/>
            <family val="2"/>
          </rPr>
          <t xml:space="preserve">Marlon Guevara:
</t>
        </r>
        <r>
          <rPr>
            <sz val="9"/>
            <color indexed="81"/>
            <rFont val="Tahoma"/>
            <family val="2"/>
          </rPr>
          <t>¿quién definió estas metas, son alcanzables, quién desarrollaría los procesos?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Jennifer Crespo</author>
  </authors>
  <commentList>
    <comment ref="N8" authorId="0" shapeId="0" xr:uid="{00000000-0006-0000-0200-000001000000}">
      <text>
        <r>
          <rPr>
            <b/>
            <sz val="10"/>
            <color rgb="FF000000"/>
            <rFont val="Tahoma"/>
            <family val="2"/>
          </rPr>
          <t>Jennifer Crespo:</t>
        </r>
        <r>
          <rPr>
            <sz val="10"/>
            <color rgb="FF000000"/>
            <rFont val="Tahoma"/>
            <family val="2"/>
          </rPr>
          <t xml:space="preserve">
</t>
        </r>
        <r>
          <rPr>
            <sz val="10"/>
            <color rgb="FF000000"/>
            <rFont val="Tahoma"/>
            <family val="2"/>
          </rPr>
          <t>El lineamiento 5.7es compartido  se deja para adicional en 3 y 4 para PED</t>
        </r>
      </text>
    </comment>
  </commentList>
</comments>
</file>

<file path=xl/sharedStrings.xml><?xml version="1.0" encoding="utf-8"?>
<sst xmlns="http://schemas.openxmlformats.org/spreadsheetml/2006/main" count="1292" uniqueCount="637">
  <si>
    <t>Metas</t>
  </si>
  <si>
    <t>27. Ampliar, mejorar y modernizar física, tecnológica y ambientalmente la infraestructura, esto de acuerdo con la proyección de la cobertura y las políticas de inclusión.</t>
  </si>
  <si>
    <t xml:space="preserve">Puesto según Rankings:  
US: Usapiens 
WM: Webometrics 
ScN: Scimago Nacional </t>
  </si>
  <si>
    <t>Publindex: 6/19= 31,57%
Scopus: 1/19= 5,2%
SCIELO Colombia: 5/19= 26,31%
Redalyc: 5/19=26,31%
Dialnet: 9/19= 47,36%
DOAJ: 15/19= 78,94%
Latindex: 12/19= 63,15%
Redib: 17/19= 89,47%</t>
  </si>
  <si>
    <t>N/D</t>
  </si>
  <si>
    <t>4.       Implementar los planes de mejoramiento propuestos en la autoevaluación de programas e institucional, atendiendo las recomendaciones de los informes de las comisiones de pares y del Consejo Nacional de Acreditación a fin de fortalecer la cultura de la acreditación y el mejoramiento continuo de nuestra institución.</t>
  </si>
  <si>
    <t>5.       Actualización integral de nuestro modelo formativo soportado en las mejores prácticas de diseño curricular basadas en resultados de aprendizaje, innovaciones mediadas por tecnología.</t>
  </si>
  <si>
    <t>6.       Fortalecimiento de la planta de personal docente con el desarrollo de concursos abiertos en un numero de ciento veinte (120) durante los cuatro (4) años con perfiles de Doctorado en un 80% y maestría en un 20%.</t>
  </si>
  <si>
    <t>1.       Comprometer decididamente a la administración con la implementación de la Reforma del Estatuto General de la Universidad Distrital, que sea aprobada por el Consejo Superior Universitario a partir de la propuesta entregada por la Asamblea Universitaria y los demás esfuerzos institucionales que se han gestado para tal fin.</t>
  </si>
  <si>
    <t>3. Investigación - creación e innovación y responsabilidad social y ambiental</t>
  </si>
  <si>
    <t>1.       Impulsar el desarrollo del bienestar institucional extensivo y participativo, acceso a los programas conforme características económicas, sociales y académicas, con proyectos focalizados.</t>
  </si>
  <si>
    <t>6. Infraestructura Física</t>
  </si>
  <si>
    <t>7.       Implementar la política de plurilingüismo en espacios académicos impartidos en otros idiomas que privilegien lenguas nativas mediante programas de formación para docentes, estudiantes y administrativos, ejecutados por el ILUD, el énfasis en enseñanza del inglés del DIE, la maestría en lingüística aplicada a la enseñanza del inglés y la licenciatura en educación básica en inglés.</t>
  </si>
  <si>
    <t>2.       Desarrollar e implementar los procesos y procedimientos que permitan articular la reforma y su adaptación de las actuales Facultades y Proyectos Curriculares, a Escuelas, con sus respectivos Claustros, vicerrectorías y demás dependencias que sean reestructuradas en la reforma.</t>
  </si>
  <si>
    <t>2.      Revisar un plan Maestro de Desarrollo Físico para la Universidad Distrital Francisco José de Caldas que permita caracterizar necesidades de mantenimiento, adquisición, construcción y adecuación de los espacios existentes y las nuevas necesidades de formación.</t>
  </si>
  <si>
    <t>7.       Proyectar la ampliación de la planta administrativa de la Universidad de acuerdo a las necesidades evidenciadas institucionalmente promoviendo el desarrollo de los actualmente vinculados.</t>
  </si>
  <si>
    <t xml:space="preserve">Propuesta de Gobierno </t>
  </si>
  <si>
    <t>Vicerrectoría Académica</t>
  </si>
  <si>
    <t xml:space="preserve"> -</t>
  </si>
  <si>
    <t>Vicerrectoría Académica
Decanaturas de Facultad</t>
  </si>
  <si>
    <t>Rectoría</t>
  </si>
  <si>
    <t>Construir contenidos con plataformas abiertas tipo MOOC y procesos de certificación.</t>
  </si>
  <si>
    <t>Apoyar procesos de formación en m-learning (mobil learning), blockchain, Gamificación, micro-credenciales.</t>
  </si>
  <si>
    <t xml:space="preserve">Diseñar contenidos de microaprendizaje a través de píldoras de conocimiento que incluyan herramientas, tutoriales, gamificaciones, así como contenidos didácticos desde la transformación digital para mejorar el uso y apropiación de las TIC. </t>
  </si>
  <si>
    <t>N°</t>
  </si>
  <si>
    <t>Continuar los procesos para el fortalecimiento de la estabilidad institucional a través de consolidar estrategias y formas de gobierno institucional y gobernabilidad.</t>
  </si>
  <si>
    <t>Atender las recomendaciones en relación con realizar un buen reporte de las cifras que permita la obtención de cifras más confiables en los sistemas de información del MEN.</t>
  </si>
  <si>
    <t>Continuar integrando el quehacer universitario con las evaluaciones del contexto, para responder de manera pertinente a las necesidades y requerimientos de los diferentes sectores, sociales, económicos, ambientales, culturales, entre otros.</t>
  </si>
  <si>
    <t>Generar estrategias integrales para el mejoramiento de la enseñanza y el aprendizaje del inglés y continuar fortaleciendo el flujo recíproco de relacionamiento estratégico interinstitucional e internacional con fines de cooperación para la práctica científica y la creación en artes.</t>
  </si>
  <si>
    <t>Continuar fortaleciendo la política y los procesos de cualificación del profesorado a los más altos niveles y también generando espacios de formación en temas pertinentes relacionados con su actividad docente.</t>
  </si>
  <si>
    <t>Considerar la gestión de la investigación como un ecosistema conectado con el Centro de Investigaciones y Desarrollo Científico, la OTRI, las unidades académicas, las redes y los institutos, entre otros.</t>
  </si>
  <si>
    <t>Continuar fortaleciendo la investigación y crear mecanismos y condiciones para la vinculación de los profesores ocasionales de medio tiempo y completo a esta actividad y favorecer la gestión de recursos externos para la investigación.</t>
  </si>
  <si>
    <t>Prioritariamente ampliar la planta profesoral con un mayor número de profesores de carrera que a 2015-1 era del orden del 35% y para 2020-2 era del 33%, con el fin de disponer de una mayor dedicación del cuerpo profesoral a la Institución para garantizar mayor calidad en las labores formativas, de investigación, extensión y culturales y mejorar la relación de estudiantes por profesores de tiempo completo que a la fecha se encuentra en 36.</t>
  </si>
  <si>
    <t>Continuar con el proceso ya iniciado de actualización de la normatividad curricular para posibilitar mayores niveles de flexibilidad, interdisciplinariedad e internacionalización y avanzar en las propuestas de co-titulación y/o doble titulación.</t>
  </si>
  <si>
    <t>Fortalecer las estrategias y acciones institucionales para mejorar la tasa global de graduación acumulada que para el semestre 11 es de 10,55% y el semestre 13 de 20,07% frente a la media nacional que es de 24,73% y 33,77% respectivamente.</t>
  </si>
  <si>
    <t>Acreditación institucional y aseguramiento de la calidad</t>
  </si>
  <si>
    <t>Reforma orgánica de la Universidad Distrital</t>
  </si>
  <si>
    <t>Investigación - creación e innovación y responsabilidad social y ambiental</t>
  </si>
  <si>
    <t>Gestión de Interinstitucionalización e Internacionalización</t>
  </si>
  <si>
    <t>Fortalecer las estrategias y acciones institucionales para disminuir la tasa global de deserción anual estudiantil y favorecer una mayor apropiación de las múltiples iniciativas para garantizar la permanencia en condiciones de calidad. Según Spadies a 2018-2 la deserción institucional es de 20, 66% por encima del promedio nacional de 12,16%.</t>
  </si>
  <si>
    <t>• Meta 13: Disminuir la tasa de deserción semestral en al 13,6% en programas de pregrado.</t>
  </si>
  <si>
    <t>• Lineamiento Estratégico 1</t>
  </si>
  <si>
    <t>•  Lineamiento Estratégico 2</t>
  </si>
  <si>
    <t>•  Meta 16: Aumentar la tasa de graduación oportuna en pregrados al 70%.</t>
  </si>
  <si>
    <t>*No se identifica de manera especifica</t>
  </si>
  <si>
    <t>• Meta 9: Aumentar el índice de movilidad internacional anual mínimo al 1,3% de la población estudiantil.
• Meta 8: Lograr que 20% de la oferta académica de pregrado y posgrado permita la doble titulación o cotitulación.</t>
  </si>
  <si>
    <t>• Meta 30. Aumentar al 100% la vinculación de empleados administrativos conforme al sistema de carrera administrativa.</t>
  </si>
  <si>
    <t>• Lineamiento Estratégico 4</t>
  </si>
  <si>
    <t>Todo</t>
  </si>
  <si>
    <t>• Lineamiento Estratégico 3</t>
  </si>
  <si>
    <t>Todas</t>
  </si>
  <si>
    <t xml:space="preserve">Investigación - creación e innovación y responsabilidad social y ambiental
</t>
  </si>
  <si>
    <t>3.       Consolidar el Plan Maestro de Investigaciones sustentado en las fortalezas derivadas de las capacidades y fortalezas institucionales.</t>
  </si>
  <si>
    <t xml:space="preserve">10.    Fomentar programa de becas para maestrías y doctorados con recursos propios y externos. </t>
  </si>
  <si>
    <t>• Meta 26. Aumentar al 50% el número de docentes con Doctorado.</t>
  </si>
  <si>
    <t>• Meta 11. Fortalecer y ampliar las competencias en una segunda lengua en los estudiantes de pregrado de la Universidad Distrital de acuerdo con lo estipulado en el Marco Común Europeo (MCE).</t>
  </si>
  <si>
    <t>Evaluar la prestación de los servicios de Bienestar para estudiantes de los posgrados y programas nocturnos e implementar acciones diferenciadas de acuerdo el nivel de formación y el momento en el ciclo de formación. Revisar las condiciones de prestación de los servicios en las diferentes sedes para garantizar condiciones similares de atención.</t>
  </si>
  <si>
    <r>
      <t xml:space="preserve">Bienestar
</t>
    </r>
    <r>
      <rPr>
        <sz val="11"/>
        <color rgb="FFFF0000"/>
        <rFont val="Calibri"/>
        <family val="2"/>
        <scheme val="minor"/>
      </rPr>
      <t xml:space="preserve">
Podría ser mas de uno*</t>
    </r>
  </si>
  <si>
    <r>
      <t xml:space="preserve">Bienestar
</t>
    </r>
    <r>
      <rPr>
        <sz val="11"/>
        <color rgb="FFFF0000"/>
        <rFont val="Calibri"/>
        <family val="2"/>
        <scheme val="minor"/>
      </rPr>
      <t xml:space="preserve">
*No se identifica de manera especifica</t>
    </r>
  </si>
  <si>
    <r>
      <t xml:space="preserve">Mediación Tecnológica
</t>
    </r>
    <r>
      <rPr>
        <sz val="11"/>
        <color rgb="FFFF0000"/>
        <rFont val="Calibri"/>
        <family val="2"/>
        <scheme val="minor"/>
      </rPr>
      <t>Podría ser mas de uno*</t>
    </r>
  </si>
  <si>
    <t>Continuar fortaleciendo el posicionamiento de los grupos de investigación y las revistas, proseguir con el fortalecimiento de la capacidad investigativa de los profesores, el incremento en las publicaciones en revistas indexadas, la generación de patentes y modelos de utilidad, así como con el compromiso de una producción científica que contribuya a la solución de los problemas de la ciudad y la región.</t>
  </si>
  <si>
    <t>• Meta 1: Mantener y elevar la acreditación institucional de alta calidad y alcanzar el reconocimiento internacional.</t>
  </si>
  <si>
    <t xml:space="preserve">• Lineamiento Estratégico 1
• Lineamiento Estratégico </t>
  </si>
  <si>
    <t>• Meta 14: Modernizar la organización académica y administrativa de la institución.
• Meta 40. Establecer la adecuada asignación de funciones, competencias, seguridad jurídica y equilibrio institucional en la organización, gobierno y gestión de la Universidad.</t>
  </si>
  <si>
    <t>• Meta 20: Clasificarse entre las 10 mejores IES publicas colombianas según indicadores en investigación.
• Meta 21: Aumentar el porcentaje de revistas científicas indexadas en índices reconocidos.
• Meta 22: Aumentar la producción científica anual publicada en revistas indexadas.</t>
  </si>
  <si>
    <t>Continuar con la adecuación de espacios físicos que respondan a las necesidades de las facultades en cafeterías, espacios deportivos e infraestructura requerida para personas con limitaciones físicas, auditivas y visuales.</t>
  </si>
  <si>
    <t>Implementar las acciones y recomendaciones de mejoramiento propuestas en el documento de Autoevaluación institucional y las recomendaciones del CNA, con el fin de fortalecer el mejoramiento continuo de la institución.</t>
  </si>
  <si>
    <t>Infraestructura física</t>
  </si>
  <si>
    <t>Infraestructura Física</t>
  </si>
  <si>
    <t>11.170 acumulados al cierre de 2021 distribuidos así; 
2018: 9.364
2020: 1.806</t>
  </si>
  <si>
    <t>Rectoría
Vicerrectoría Académica</t>
  </si>
  <si>
    <t>Diseñar y ejecutar un programa formación para docentes, estudiantes y administrativos, en el marco el Programa Institucional de Plurilingüismo.</t>
  </si>
  <si>
    <t>Plan Estratégico de Desarrollo</t>
  </si>
  <si>
    <t>Línea base (2021)</t>
  </si>
  <si>
    <t>N/A</t>
  </si>
  <si>
    <t>Avance en la implementación del Plan de Mejoramiento Institucional = (Nivel de avance de las metas/total de metas)*100</t>
  </si>
  <si>
    <t>Plazas provistas durante el cuatrienio = ∑ plazas docentes provistas durante el cuatrienio</t>
  </si>
  <si>
    <t>Tipo de indicador</t>
  </si>
  <si>
    <t>Gestión</t>
  </si>
  <si>
    <t>Resultados/ Impacto</t>
  </si>
  <si>
    <t>Vicerrectoría Administrativa y Financiera</t>
  </si>
  <si>
    <t xml:space="preserve">Fortalecer el relacionamiento con el sector productivo, gubernamental y la sociedad en general, para el fomento del desarrollo social y económico de la ciudad-región y el país. </t>
  </si>
  <si>
    <t>El Centro de Bienestar presta servicios en el marco de 6 grupos: Desarrollo Humano, Desarrollo Socioeconómico, Deportes, Egresados, Socioambiental, Cultura.</t>
  </si>
  <si>
    <t>Nivel de avance en la construcción y aprobación del PMEE (a partir de la hoja de ruta)</t>
  </si>
  <si>
    <t xml:space="preserve">Consolidar una Unidad de dirección del sistema de posgrados. </t>
  </si>
  <si>
    <t>Crear un programa de articulación con la educación media que permita ofertar programas en STEM-I.</t>
  </si>
  <si>
    <t xml:space="preserve">Promover la renovación de las acreditaciones de alta calidad que se han logrado a nivel nacional e internacional de los programas existentes en pregrado y postgrado. </t>
  </si>
  <si>
    <t xml:space="preserve">Gestionar acreditaciones nacionales e internacionales para programas de pregrado, maestrías y doctorados que no cuenten con las mismas. </t>
  </si>
  <si>
    <t>Formular y avanzar en la implementación del Plan de Mejoramiento Institucional derivado de las observaciones establecidas por el CNA en la Resolución 023653 del 2021 del Ministerio de Educación Nacional, MEN, Por medio de la cual se renueva la Acreditación de Alta Calidad de la Universidad Distrital.</t>
  </si>
  <si>
    <t xml:space="preserve">Estructurar el sistema de posgrados de la Universidad. </t>
  </si>
  <si>
    <t>Estructuración del Fondo de Investigaciones que garantice la financiación de los programas y proyectos de investigación, así como apoyo a las iniciativas de las estructuras de investigación soportadas en grupos, semilleros e investigadores.</t>
  </si>
  <si>
    <t>Estructurar y reglamentar el fondo de investigaciones de la Universidad Distrital.</t>
  </si>
  <si>
    <t>Promoción de la oferta académica de programas de pregrado y posgrado con modalidad virtual, que respondan Objetivos de Desarrollo Sostenible (Agenda 2030) con cobertura nacional e internacional.</t>
  </si>
  <si>
    <t>Estructurar y gestionar la aprobación de programas de pregrado y posgrado con modalidad virtual.</t>
  </si>
  <si>
    <t xml:space="preserve">4. Talento Humano y Bienestar </t>
  </si>
  <si>
    <t>7. Interinstitucionalización e Internacionalización</t>
  </si>
  <si>
    <t>2. Modernización Institucional</t>
  </si>
  <si>
    <t>1. Aseguramiento de la calidad</t>
  </si>
  <si>
    <t>Ejes transformadores</t>
  </si>
  <si>
    <t>Revisión de políticas institucionales a la luz del Decreto 1330 de 2019 que permita responder a las demandas sociales, culturales y ambientales en consonancia con nuestro horizonte de desarrollo.</t>
  </si>
  <si>
    <t>1.1</t>
  </si>
  <si>
    <t>1.2</t>
  </si>
  <si>
    <t xml:space="preserve">Fomento al reconocimiento de la calidad de los programas de la Institución a través de acreditaciones nacionales e internacionales. </t>
  </si>
  <si>
    <t>Modelo de acreditación actual</t>
  </si>
  <si>
    <t>Decanaturas de Facultad</t>
  </si>
  <si>
    <t>1.3</t>
  </si>
  <si>
    <t>1.4</t>
  </si>
  <si>
    <t>1.5</t>
  </si>
  <si>
    <t>1.6</t>
  </si>
  <si>
    <t>1.7</t>
  </si>
  <si>
    <t>1.8</t>
  </si>
  <si>
    <t xml:space="preserve">Estructurar y viabilizar la creación de nuevos programas de doctorado que articulen verticalmente la oferta académica de la Institución. </t>
  </si>
  <si>
    <t>1.9</t>
  </si>
  <si>
    <t>1.10</t>
  </si>
  <si>
    <t>Creación de redes que vinculen las acciones de empleabilidad entre los egresados de la Universidad en alianza con el sector productivo para implementar convenios Universidad, Empresa, Estado en beneficio de la comunidad universitaria.</t>
  </si>
  <si>
    <t>El Plan indicativo 2022-2025 se despliega a partir de la siguiente estructura:</t>
  </si>
  <si>
    <t>Lineamientos de acción</t>
  </si>
  <si>
    <t>2.1</t>
  </si>
  <si>
    <t xml:space="preserve">Formular y desarrollar un proyecto para la construcción, apropiación y gestión de la identidad institucional en su completitud. </t>
  </si>
  <si>
    <t xml:space="preserve">Construir un modelo de gestión que articule lo administrativo, académico y  social de la Universidad Distrital Francisco Jose de Caldas coherente con su identidad, fortaleciendo la gestión del conocimiento y su apropiación. </t>
  </si>
  <si>
    <t>Revisar, evaluar y actualizar la Planeación Estratégica Institucional.</t>
  </si>
  <si>
    <t>2.2</t>
  </si>
  <si>
    <t>2.3</t>
  </si>
  <si>
    <t>2.4</t>
  </si>
  <si>
    <t>2.5</t>
  </si>
  <si>
    <t>2.6</t>
  </si>
  <si>
    <t>Compromiso decisivo de la administración con la implementación de la Reforma del Estatuto General de la Universidad Distrital, que sea aprobada por el Consejo Superior Universitario a partir de la propuesta entregada por la Asamblea Universitaria y los demás esfuerzos institucionales que se han gestado para tal fin.</t>
  </si>
  <si>
    <t>2.7</t>
  </si>
  <si>
    <t>3.1</t>
  </si>
  <si>
    <t>3.2</t>
  </si>
  <si>
    <t>3.3</t>
  </si>
  <si>
    <t>3.4</t>
  </si>
  <si>
    <t>3.5</t>
  </si>
  <si>
    <t>3.6</t>
  </si>
  <si>
    <t>Fomento del relacionamiento con el sector productivo y la sociedad en general desde la búsqueda de estrategias orientadas a lograr la incorporación de los resultados obtenidos en proyectos de investigación-creación como elementos clave para fomentar el desarrollo económico y social de la ciudad, la región y el país.</t>
  </si>
  <si>
    <t xml:space="preserve">Actualizar la política de bienestar institucional extensivo  y participativo que permita la implementación del Sistema de Bienestar Universitario Integral (incluyendo las políticas de bienestar social y laboral). </t>
  </si>
  <si>
    <t>4.1</t>
  </si>
  <si>
    <t>Desarrollo e implementación de los procesos y procedimientos que permitan articular la reforma y su adaptación de las actuales Facultades y Proyectos Curriculares, a Escuelas, con sus respectivos Claustros, vicerrectorías y demás dependencias que sean reestructuradas en la reforma.</t>
  </si>
  <si>
    <t>Diseñar estrategias de divulgación de los servicios de bienestar.</t>
  </si>
  <si>
    <t>4.2</t>
  </si>
  <si>
    <t>4.3</t>
  </si>
  <si>
    <t>4.4</t>
  </si>
  <si>
    <t>4.5</t>
  </si>
  <si>
    <t>4.6</t>
  </si>
  <si>
    <t>4.7</t>
  </si>
  <si>
    <t>Formulación de estrategias de estudios e investigación del bienestar para identificar requerimientos y necesidades de la comunidad académica.</t>
  </si>
  <si>
    <t>4.8</t>
  </si>
  <si>
    <t>5. Transformación digital</t>
  </si>
  <si>
    <t>5.1</t>
  </si>
  <si>
    <t>5.2</t>
  </si>
  <si>
    <t>5.3</t>
  </si>
  <si>
    <t>Reconocimiento a docentes en la producción de contenidos y recursos digitales conforme estándares y modelos de calidad.</t>
  </si>
  <si>
    <t>5.4</t>
  </si>
  <si>
    <t>5.5</t>
  </si>
  <si>
    <t>5.6</t>
  </si>
  <si>
    <t>Desarrollar programas STEM+I además de una escuela de formación en ciencias de datos para articulación con la educación media en el Distrito.</t>
  </si>
  <si>
    <t>Estructurar y conformar el Comité de Transformación Digital con el fin de promover aprovechamiento de las tecnologías emergentes y disruptivas.</t>
  </si>
  <si>
    <t>Apropiar los dominios y habilitadores de transformación digital el marco de lo dispuesto  por MINTIC para el estado colombiano.</t>
  </si>
  <si>
    <t>Gestionar fuentes de apropiación de recursos externos para la financiación de Transformación Digital.</t>
  </si>
  <si>
    <t>Formular una estrategia de transformación digital en la Universidad Distrital que este fundamentada en las tecnologías disruptivas para brindar servicios de alto valor además de emprendimientos digitales.</t>
  </si>
  <si>
    <t>6.1</t>
  </si>
  <si>
    <t>6.2</t>
  </si>
  <si>
    <t>6.3</t>
  </si>
  <si>
    <t>6.4</t>
  </si>
  <si>
    <t>6.5</t>
  </si>
  <si>
    <t>7.1</t>
  </si>
  <si>
    <t>7.2</t>
  </si>
  <si>
    <t>7.3</t>
  </si>
  <si>
    <t>7.4</t>
  </si>
  <si>
    <t>7.5</t>
  </si>
  <si>
    <t>No existe la unidad</t>
  </si>
  <si>
    <t>Apropiación y ejecución de los Recursos del Sistema General de Regalías para el desarrollo del Proyecto del Edificio de Ingeniería.</t>
  </si>
  <si>
    <t xml:space="preserve">Promover iniciativas de accebilidad en las diferentes sedes de la Universidad. </t>
  </si>
  <si>
    <t>Acciones orientadoras</t>
  </si>
  <si>
    <t>Plan Indicativo 2022-2025</t>
  </si>
  <si>
    <t>Facilitar la inmersión y participación activa de la institución en la sociedad del conocimiento en el ámbito local, nacional e internacional.</t>
  </si>
  <si>
    <t xml:space="preserve">Implementar la política de plurilingüismo en espacios académicos impartidos en otros idiomas que privilegien lenguas nativas mediante programas de formación para docentes, estudiantes y administrativos, ejecutados por el ILUD, el énfasis en enseñanza del inglés del DIE, la maestría en lingüística aplicada a la enseñanza del inglés y la licenciatura en educación básica en inglés. </t>
  </si>
  <si>
    <t>Mejoramiento de recursos físicos y materiales para el cumplimiento de las funciones de bienestar, así como de los procedimientos de divulgación de servicios.</t>
  </si>
  <si>
    <t xml:space="preserve">Reestructuración del proceso de Gestión Contractual de la Universidad con el fin de garantizar eficacia, eficiencia, celeridad y seguridad jurídica en el desarrollo de los procesos contractuales de la Institución. </t>
  </si>
  <si>
    <t>Fortalecimiento de la planta de personal docente de carrera a partir de la revisión  y proyección de las condiciones de vinculación docente.</t>
  </si>
  <si>
    <t>Modernización Institucional</t>
  </si>
  <si>
    <t xml:space="preserve">Talento Humano y Bienestar </t>
  </si>
  <si>
    <t>Transformación digital</t>
  </si>
  <si>
    <t>Interinstitucionalización e Internacionalización</t>
  </si>
  <si>
    <t>5.7</t>
  </si>
  <si>
    <t>Avance en la estructuración del Modelo de Acreditación Institucional = (acciones ejecutadas/acciones establecidas)*100</t>
  </si>
  <si>
    <t>Generar las políticas y lineamientos institucionales correspondientes a  resultados de aprendizaje.</t>
  </si>
  <si>
    <t>Nivel de avance en la generación de Políticas y lineamientos institucionales correspondiente a resultados de aprendizaje = (acciones ejecutadas/acciones establecidas)*100</t>
  </si>
  <si>
    <t>Avance en la estructuración del sistema de posgrados = (acciones ejecutadas/acciones establecidas)*100.</t>
  </si>
  <si>
    <t xml:space="preserve">Eje transformador </t>
  </si>
  <si>
    <t>Gestionar la presentación de  los conceptos de viablidad, jurídica administrativa y financiera solicitados por el CSU para  el proyeccto de  la Reforma Orgánica de la Universidad.</t>
  </si>
  <si>
    <t>Nivel de avance del proyecto de identidad universitaria =  (acciones ejecutadas/acciones establecidas)*100</t>
  </si>
  <si>
    <t>Nivel de reestructuración Oficina Asesora Jurídica = (acciones ejecutadas/acciones establecidas)*100</t>
  </si>
  <si>
    <t>Ubicar a la Oficina Asesora Jurídica de la Universidad como dependencia funcional y jerárquica de la Rectoría.</t>
  </si>
  <si>
    <t>Avance en la hoja de ruta para la  implementación del sistema de talento humano =  (acciones ejecutadas en cada etapa /acciones establecidas en cada etapa)*100</t>
  </si>
  <si>
    <t>Ejercicio de prospectiva</t>
  </si>
  <si>
    <t>Programa de Gobierno</t>
  </si>
  <si>
    <t>Origen de la iniciativa</t>
  </si>
  <si>
    <t>Número de programas acreditados internacionalmente = ∑ programas acreditados internacionalmente</t>
  </si>
  <si>
    <t>Estructuración y fortalecimiento del sistema Integrado de postgrados que respetando los saberes y conocimientos que permitan una gestión basada en resultados de sostenibilidad de la oferta postgradual.</t>
  </si>
  <si>
    <t>Nivel de avance en la construcción del modelo de gestión =  (acciones ejecutadas/acciones establecidas)*100</t>
  </si>
  <si>
    <t xml:space="preserve">Estatutos complementados ajustados = (Número de estatutos complementarios ajustados o creados/Número de estatutos establecidos)*100. </t>
  </si>
  <si>
    <t>(Número de Unidades o instancias ajustadas o creadas/Unidades o instancias objeto de ajuste) *100</t>
  </si>
  <si>
    <t xml:space="preserve">Estructuración del sistema de talento humano institucional que responda a las necesidades de la Universidad y a la estructura orgánica de la institución. </t>
  </si>
  <si>
    <t>Resultado</t>
  </si>
  <si>
    <t>Avance en la consolidación del fondo de investigaciones de la Universidad  = (acciones ejecutadas/acciones establecidas)*100</t>
  </si>
  <si>
    <t>Generar programas/proyectos de investigación en educación para transformar las prácticas educativas  articulando el conocimiento, la escuela y la sociedad.</t>
  </si>
  <si>
    <t>Fortalecer instancias de divulgación del conocimiento y demás procesos editoriales.</t>
  </si>
  <si>
    <t>Producto</t>
  </si>
  <si>
    <t>Sistema de Bienestar Universitario actualizado = (actividades ejecutadas/actividades planeadas o identificadas)*100</t>
  </si>
  <si>
    <t xml:space="preserve">Promoción de la formalización laboral a través de la proyección de la ampliación de la planta administrativa de la Universidad de acuerdo con las necesidades evidenciadas institucionalmente.  </t>
  </si>
  <si>
    <t>Avance en la implementación del Plan aprobado = (etapas ejecutadas/etapas establecidas)*100</t>
  </si>
  <si>
    <t xml:space="preserve">Desarrollo del bienestar institucional extensivo y participativo, acceso a los programas conforme características económicas, sociales y académicas, con proyectos focalizados, así como con las condiciones establecidas por la ley. </t>
  </si>
  <si>
    <t>Incorporar las TIC para la gestión de información y la  caracterización con transparencia de la información y las acciones realizadas para los diversos apoyos brindados a la comunidad universitaria.</t>
  </si>
  <si>
    <t>Avance en la creación del sistema de evaluación del sistema de bienestar = (acciones ejecutadas/acciones establecidas)*100</t>
  </si>
  <si>
    <t>Promedio de satisfacción de los servicios ofrecidos =  (∑ Calificaciones obtenidas/Total de usuarios que califican los servicios)</t>
  </si>
  <si>
    <t xml:space="preserve">Diseñar e implementar un sistema de talento humano institucional que articule los actores involucrados en la gestión del talento humano. </t>
  </si>
  <si>
    <t>Establecer,  ejecutar y hacer seguimiento los planes y programas de ley en materia de talento humano, bienestar social y laboral.</t>
  </si>
  <si>
    <t>PlanesTIC</t>
  </si>
  <si>
    <t xml:space="preserve">Avance en la reglamentación = (total acciones ejecutadas/ total acciones establecidas) *100 </t>
  </si>
  <si>
    <t>Comunidad universitaria caracterizada (estudiantes, docentes y administrativos) = (población caracterizada/población priorizada)*100</t>
  </si>
  <si>
    <t>Programas de pregrado y posgrado en modalidad virtual = Programas de pregrado y posgrado en modalidad virtual</t>
  </si>
  <si>
    <t xml:space="preserve">Avance en la implementación de los dominios y habilitadores de transformación digital. </t>
  </si>
  <si>
    <t>Resultados</t>
  </si>
  <si>
    <t>Consolidar y gestionar la aprobación del Plan Maestro de Espacios Educativos, PMEE.</t>
  </si>
  <si>
    <t xml:space="preserve">Formular el Plan de Maestro de Bienestar de acuerdo con lo establecido en el Plan Maestro de Espacios Educativos. </t>
  </si>
  <si>
    <t>Hacer seguimiento al desarrollo del Proyecto del Edificio de la Facultad de Ingeniería.</t>
  </si>
  <si>
    <t>Avance en la ejecución del proyecto de la Facultad de Ingeniería =(etapas desarrolladas/etapas establecidas)*100</t>
  </si>
  <si>
    <t xml:space="preserve">Mejorar el desempeño institucional en los rankings de educación superior nacionales. </t>
  </si>
  <si>
    <t>Posicionamiento institucional de la Universidad Distrital Francisco José de Caldas en los ranking nacionales.</t>
  </si>
  <si>
    <t xml:space="preserve">Mejorar el posicionamiento en los ranking internacionales QS World University Rankings y Scimago internacional. </t>
  </si>
  <si>
    <t>ILUD</t>
  </si>
  <si>
    <t xml:space="preserve">Actualizar la normatividad que rige el procedimiento de concurso público de méritos para la provisión de cargos en la planta docente, de acuerdo con las necesidades académicas de la institución y garantizando criterios de equidad e igualdad. </t>
  </si>
  <si>
    <t xml:space="preserve">Declaración de la identidad de la Universidad Distrital Francisco Jose de Caldas y a partir de ella,  fortalecer la gestión del conocimiento y su apropiacion social en la Universidad, buscando practicas de excelencia que articulen lo administrativo, academico y social desde el reconocimiento de los derechos humanos en condiciones de igualdad y equidad. </t>
  </si>
  <si>
    <t xml:space="preserve">Crear y ejecutar un sistema de evaluación de impacto y pertinencia de los servicios del Centro de Bienestar Institucional que permita identificar las oportunidades de mejora en los servicios ofertados, teniendo en cuenta enfoques de derechos, diferenciales y de género. </t>
  </si>
  <si>
    <t>Avance en la consolidación del  instrumento = (acciones ejecutadas/acciones establecidas)*100</t>
  </si>
  <si>
    <t>Valoración de los procesos de investigación-creación como espacio de interés multicultural y multi-disciplinar en el campo de los estudios artístico que permitan viabilizar programas y proyectos específicos de  estas áreas de conocimiento.</t>
  </si>
  <si>
    <t>Avance en la consolidación de la política = (acciones ejecutadas/acciones establecidas)*100</t>
  </si>
  <si>
    <t xml:space="preserve">Nivel de implementación del Plan = (acciones ejecutadas/acciones establecidas)*100 </t>
  </si>
  <si>
    <t>Generar programas y proyectos para la corresponsabilidad del trabajo de cuidado, posibilitando la conciliación de la vida familiar, académica y laboral para toda la comunidad universitaria (mujeres, hombres, diversidades sexuales), así la promoción y garantía de la salud sexual y reproductiva.</t>
  </si>
  <si>
    <t>Rectoría
Comité de Género y Diversidades Sexuales</t>
  </si>
  <si>
    <t>Observaciones</t>
  </si>
  <si>
    <t>F. Artes: 1
F. Ciencias y Educación: 2
F. Ciencias Matemáticas y Naturales: 0
F. de Ingeniería: 1
FAMARENA: 0
F. Tecnológica: 0
Total: 4</t>
  </si>
  <si>
    <t>Nivel de avance en la actualización de la normatividad que rige  el concurso público de méritos para la provisión de cargos en la planta docente = (acciones ejecutadas/acciones establecidas)*100</t>
  </si>
  <si>
    <t>El número de Unidades ajustadas depende del ajuste al Estatuto General aprobado por el CSU</t>
  </si>
  <si>
    <t>Oficina Asesora de Jurídica actual (adscrita a la Secretaría General)</t>
  </si>
  <si>
    <t>Avance en la formulación e implementación de los criterios =   (acciones ejecutadas/acciones establecidas)*100</t>
  </si>
  <si>
    <t>Viabilizar  programas y proyectos  específicos en el campo de los estudios artísticos a partir de procesos de investigación- creación.</t>
  </si>
  <si>
    <t>Debe identificarse</t>
  </si>
  <si>
    <t>Usapiens: 18 (2021-3) 16 (2022-1)
Webometrics: 30 (2021) 23 (2022)
Scimago Nacional: 31 (2021)  44 (2022)</t>
  </si>
  <si>
    <t>F. Artes: 3
F. Ciencias y Educación: 12
F. Ciencias Matemáticas y Naturales: 1
F. de Ingeniería: 5
FAMARENA: 5
F. Tecnológica: 0
Total: 26</t>
  </si>
  <si>
    <t>PUI actualizado en 2018
PED 2018-2030</t>
  </si>
  <si>
    <t>3 programas de maestría en modalidad virtual (Maestría en Telecomunicaciones Móviles, Maestría en Educación en Tecnología, Maestría en Gestión y Seguridad de la Información)</t>
  </si>
  <si>
    <t>Avance en la formulación del Plan de Maestro de Bienestar de la Universidad  =  (acciones ejecutadas en cada etapa /acciones establecidas en cada etapa)*100</t>
  </si>
  <si>
    <t>Programa de Gobierno
Observaciones CNA (12)</t>
  </si>
  <si>
    <t xml:space="preserve">Programa de Gobierno
Observaciones CNA (12)
</t>
  </si>
  <si>
    <t>Programa de Gobierno
Ejercicio de Prospectiva
Observaciones CNA (12)</t>
  </si>
  <si>
    <t>Observación CNA (11)</t>
  </si>
  <si>
    <t>Desarrollo de estrategias que permitan realizar reportes de información con criterios de calidad y oportunidad en los diferentes sistemas de información del Ministerio de Educación Nacional, MEN (SPADIES, SNIES, ect.).</t>
  </si>
  <si>
    <t xml:space="preserve">Asignar e institucionalizar las responsabilidades frente a la consolidación y reporte de la información requerida por los diferentes sistemas del MEN. </t>
  </si>
  <si>
    <t>Programa de Gobierno
Observaciones CNA (16)</t>
  </si>
  <si>
    <t xml:space="preserve">Armonización </t>
  </si>
  <si>
    <t>Observaciones CNA Resolución 023653 de 2021 del MEN</t>
  </si>
  <si>
    <t>Meta 1</t>
  </si>
  <si>
    <t>Actualizar el Modelo de Acreditación Institucional a la luz del nuevo modelo de acreditación del CNA, de tal manera que  se desarrolle  el sistema de aseguramiento de calidad institucional en el marco de la autorregulación.</t>
  </si>
  <si>
    <t>Implementación de los planes de mejoramiento propuestos en la autoevaluación de programas e institucional, atendiendo las recomendaciones de los informes de las comisiones de pares y del Consejo Nacional de Acreditación a fin de fortalecer la cultura de la acreditación y el mejoramiento continuo de la institución.</t>
  </si>
  <si>
    <t>Meta 2
Meta 3
Meta 4</t>
  </si>
  <si>
    <t>Posicionamiento institucional en rankings internacionales.</t>
  </si>
  <si>
    <t>Meta 8
Meta 9
Meta 10
Meta 11</t>
  </si>
  <si>
    <t>Meta 11</t>
  </si>
  <si>
    <t>Meta 12</t>
  </si>
  <si>
    <t>Meta 13</t>
  </si>
  <si>
    <t>Iniciativa adicional</t>
  </si>
  <si>
    <t>Meta 14</t>
  </si>
  <si>
    <t xml:space="preserve">Propender por la presentación y aprobación del ajuste al Estatuto General por parte del Consejo Superior Universitario a través de la viabilización de su implementación. </t>
  </si>
  <si>
    <t>Meta 15</t>
  </si>
  <si>
    <t>Meta 17</t>
  </si>
  <si>
    <t>Promover la educación inclusiva y de calidad con mediación tecnológica.</t>
  </si>
  <si>
    <t>Meta 13
Meta 19</t>
  </si>
  <si>
    <t>Meta 20</t>
  </si>
  <si>
    <t>Meta 22</t>
  </si>
  <si>
    <t>Meta 23
Meta 25</t>
  </si>
  <si>
    <t>Meta 25</t>
  </si>
  <si>
    <t>Meta 2
Meta 3
Meta 4
Meta 27</t>
  </si>
  <si>
    <t>Meta 27</t>
  </si>
  <si>
    <t>Meta 19
Meta 29</t>
  </si>
  <si>
    <t>Meta 29
Meta 30</t>
  </si>
  <si>
    <t>Meta 31</t>
  </si>
  <si>
    <t>Meta 27
Meta 32</t>
  </si>
  <si>
    <t>Meta 18
Meta 32</t>
  </si>
  <si>
    <t>Meta 35</t>
  </si>
  <si>
    <t xml:space="preserve">Revisar y ajustar, de ser necesarios, los sistemas de información de la Universidad que capturan y almacenan la información, con el fin de que los mismos respondan a los paramétros y condiciones requeridas por la Institución. </t>
  </si>
  <si>
    <t xml:space="preserve">Meta 19 </t>
  </si>
  <si>
    <t xml:space="preserve">Gestión </t>
  </si>
  <si>
    <t>Actualización integral del modelo formativo institucional soportado en las mejores prácticas de diseño curricular basadas en procesos de formación para el aprendizaje e innovaciones mediadas por tecnología.</t>
  </si>
  <si>
    <t>Programas de doctorado con registro calificado = ∑  Programas de doctorado con registro calificado vigente</t>
  </si>
  <si>
    <r>
      <t>Formular e implementar los Planes de Mejoramiento de los Programas en el marco de los procesos de obtención y renovación de registros calificados, así como aquellos relacionados con el proceso de Acreditación y Reacreditación de Alta Calidad de programas.</t>
    </r>
    <r>
      <rPr>
        <sz val="10"/>
        <color rgb="FF7030A0"/>
        <rFont val="Calibri (Body)_x0000_"/>
      </rPr>
      <t/>
    </r>
  </si>
  <si>
    <t>Fortalecer el uso de las TIC, como soporte a los diferentes procesos institucionales.</t>
  </si>
  <si>
    <t>Predios incorporados en la planta física de la Universidad  = ∑ Predios incorporados en la planta física de la Universidad en las localidades de la Ciudad</t>
  </si>
  <si>
    <t xml:space="preserve">Identificar y gestionar alternativas de localización de sedes de la Universidad en el mediano plazo y priorizar aquellas con mayor viabilidad. </t>
  </si>
  <si>
    <t xml:space="preserve">Elaborar los estudios y diseños para las nuevas sedes de la Universidad en los predios incorporados. </t>
  </si>
  <si>
    <t xml:space="preserve">Estudios y diseños elaborados = ∑ Estudios y diseños elaborados </t>
  </si>
  <si>
    <t>Proyectos de construcción de nuevas sedes con financiación aprobada =   ∑ Proyectos de construcción de nuevas sedes con financiación aprobada</t>
  </si>
  <si>
    <t xml:space="preserve">Mantenimiento de la infraestructura física existente de la Universidad para garantizar el debido desarrollo de las funciones misionales y de apoyo de la institución. </t>
  </si>
  <si>
    <t xml:space="preserve">Procesos jurídicos resueltos = ∑ procesos jurídicos resueltos </t>
  </si>
  <si>
    <t>Oficina Asesora Jurídica</t>
  </si>
  <si>
    <t>Adelantar los procesos jurídicos pertinentes para viabilizar el desarrollo de los proyectos de Aduanilla de Paiba fase II y Macarena B.</t>
  </si>
  <si>
    <t xml:space="preserve">Actualizar o elaborar los estudios y diseños para los proyectos Aduanilla de Paiba Fase II y Macarena B, de acuerdo con los resultados de los procesos jurídicos adelantados. </t>
  </si>
  <si>
    <t>Gestionar recursos para la consolidación de los proyectos Aduanilla de Paiba Fase II y Macarena B.</t>
  </si>
  <si>
    <t>Ejecución del  Plan Maestro de Espacios Educativos para la Universidad Distrital Francisco José de Caldas que permita caracterizar necesidades de mantenimiento, adquisición, construcción y adecuación de los espacios existentes y las nuevas necesidades de formación.</t>
  </si>
  <si>
    <t>Planes Maestros formulados y aprobados = ∑ Planes Maestros formulados y aprobado</t>
  </si>
  <si>
    <t>1 Plan Maestro de Facultad aprobado en el componente de infraestructura (F. de Ingeniería)</t>
  </si>
  <si>
    <t xml:space="preserve">Formular los Planes Maestros de Espacios Educativos de las Facultades, Bienestar, Biblioteca y Laboratorios. </t>
  </si>
  <si>
    <t>Planes Maestros de Espacios Educativos de Facultad formulados y aprobados = ∑ Planes Maestros formulados y aprobado</t>
  </si>
  <si>
    <t xml:space="preserve">Crear y poner en marcha la Oficina de Ordenamiento y Gestión de Espacios Educativos, así como del Comité Asesor de Ordenamiento y Gestión de Espacios Educativos. </t>
  </si>
  <si>
    <t xml:space="preserve">Implementar el  Sistema de Información Geográfica para la Administración de la Infraestructura Física de la Universidad. </t>
  </si>
  <si>
    <t>Avance en la estructuración e implementación del  Sistema de Información Geográfica para la Administración de la Infraestructura Física  = (acciones ejecutadas/acciones establecidas)*100</t>
  </si>
  <si>
    <t xml:space="preserve"> - </t>
  </si>
  <si>
    <t xml:space="preserve">Programación de las metas en el cuatrienio: </t>
  </si>
  <si>
    <t xml:space="preserve">Adelantar procesos de formación estructurados y continuos para el fortalecimiento de competencias TIC en estudiantes, docentes y administrativos de la Universidad, que permitan potenciar escenarios pedagógicos, didácticos, profesionales y humanos relacionados con el uso y apropiación de estas tecnologías. </t>
  </si>
  <si>
    <t xml:space="preserve">Docentes formados en competencias TIC = ∑ Docentes formados en competencias TIC </t>
  </si>
  <si>
    <t xml:space="preserve">Administrativos formados en competencias TIC  = ∑ Administrativos formados en competencias TIC </t>
  </si>
  <si>
    <t>Cursos  y talleres de formación desarrollados = ∑ Cursos  y talleres de formación desarrollados</t>
  </si>
  <si>
    <t>Potenciar la estructuración de ambientes de aprendizaje mediados con tecnologías y virtuales que favorezcan la apropiación de conocimiento, visiones emergentes sobre el aprendizaje, la enseñanza y la transformación de la manera como se apropian las tecnologías incorporando la producción de recursos digitales, y el estudio del impacto de las TIC al interior de la Universidad.</t>
  </si>
  <si>
    <t>Fortalecimiento de competencias en TIC a la comunidad educativa.</t>
  </si>
  <si>
    <t>Instancias de apoyo</t>
  </si>
  <si>
    <t>Revisar y ajustar el modelo de operación por procesos de la Universidad de acuerdo con los cambios y necesidades  institucionales.</t>
  </si>
  <si>
    <t>Implementar estrategias de comunicación, socialización y divulgación, articuladas con los procesos de inducción y reinducción.</t>
  </si>
  <si>
    <t xml:space="preserve">Estructurar y presentar proyecto para la mejora del Sistema Integrado de Gestión de la Universidad a partir de la incorporación de TIC. </t>
  </si>
  <si>
    <t xml:space="preserve">Avanzar en el proceso de virtualización de los Trámites y OPA´s de la Universidad inscritos en la plataforma SUIT a través del uso de TIC. </t>
  </si>
  <si>
    <t>Procesos actualizados = (procesos actualizados de acuerdo con la metodología de evaluación establecida/total de procesos)*100</t>
  </si>
  <si>
    <t>(Trámites y OPA's  virtualizados/Trámites y OPA's inscritos)*100</t>
  </si>
  <si>
    <t>Crear y gestionar la aprobación de la política de interinstitucionalización e internacionalización que incluya los elementos relacionados con: 1. Internacionalización del Currículo, 2. Dobles titulaciones, 3. Plurilingüismo, 4. Cooperación, 5. Internacionalización de la investigación, creación e innovación, 6. Movilidad académica y 7, Gestión integral, como un macroproceso de direccionamiento estratégico, para la formación integral de profesionales, investigadores y creadores.</t>
  </si>
  <si>
    <t xml:space="preserve">5% de los funcionarios </t>
  </si>
  <si>
    <t>Avance en consolidación y aprobación de la política = (etapas desarrolladas/etapas establecidas)*100</t>
  </si>
  <si>
    <t>90%
Documento Proyecto de Acuerdo para el CSU</t>
  </si>
  <si>
    <t>Documentos reglamentarios de la política aprobados = (Actos administrativos expedidos por el C. Académico/Actos administrativos reglamentarios requeridos)*100</t>
  </si>
  <si>
    <t>Avance en la estructuración e implementación del sistema de información = (acciones ejecutadas/acciones planeadas)*100</t>
  </si>
  <si>
    <t>Nivel de implementación del Sistema de Gestión de Documentos Electrónicos de Archivos SGDEA =(Procesos del MOP parametrizados en el SGDEA/Total de procesos del MOP)*100</t>
  </si>
  <si>
    <t>Proyecto del SGDEA formulado por parte de la SAAM</t>
  </si>
  <si>
    <t>Documentos con fines archivísticos digitalizados = (Documentos digitalizados/Documentos con fines archivísticos seleccionados para digitalizar)*100</t>
  </si>
  <si>
    <t>Proyecto de digitalización en versión borrador en formulación</t>
  </si>
  <si>
    <t xml:space="preserve">Consolidar la agenda de investigaciones  que priorice las líneas de investigación institucionales, actores, tipologías y estrategias.  </t>
  </si>
  <si>
    <t>Estructurar y promover la creación del Instituto de Innovación y de Emprendimiento.</t>
  </si>
  <si>
    <t>Publindex: 8/19=42,11%
Scopus:2/19=10,52% 
SCIELO Colombia:6/19=31.57% 
Redalyc: 7/19=36,84%
Dialnet: 9/19=47,36%
DOAJ: 17/19=89,47%
Latindex catalogo 2.0: 7/19=36,84%
Redib: 17/19=89,47%</t>
  </si>
  <si>
    <t>Programa de Gobierno
Observaciones CNA (3)</t>
  </si>
  <si>
    <t xml:space="preserve">Existe el proceso de Autoevaluación y Acreditación. </t>
  </si>
  <si>
    <t>Fortalecer la planta docente a través de la provisión de 120 de las plazas vacantes a docentes con doctorado, a traves del desarrollo de concursos públicos de méritos.</t>
  </si>
  <si>
    <t>Conceptos elaborados y presentados (de acuerdo con la hoja de ruta definida)  =  (conceptos emitidos/conceptos solicitados)*100</t>
  </si>
  <si>
    <t xml:space="preserve">Avance en la viabilización del Estatuto General por parte del Consejo Superior Universitario (hoja de ruta definida)  =  (N. de acciones realizadas/ N. de acciones definidas) *100                   </t>
  </si>
  <si>
    <t>Liderar el proceso de articulación de las Unidades Académicas y Administrativas en el proceso de formulación  y aprobación de los ajustes a los estatutos derivados  (estatuto estudiantil, docente, de personal administrativo, de planeación, financiero, etc.) de acuerdo con el nuevo Estatuto General.</t>
  </si>
  <si>
    <t xml:space="preserve">Articular y adaptar las Unidades Académicas y Administrativas de acuerdo con lo establecido en el proceso de reforma. </t>
  </si>
  <si>
    <t>Vicerrectoría Administrativa y Financiera
Oficina Asesora de Jurídica</t>
  </si>
  <si>
    <t xml:space="preserve">Evaluar jurídica, técnica y administrativamente la conveniencia de establecer una unidad de transformación digital que lidere los esfuerzos en materia de TIC institucionales e implementarla </t>
  </si>
  <si>
    <t>Implementar la Unidad de TIC en la Universidad Distrital</t>
  </si>
  <si>
    <t>Avance en la creación de la Oficina de contratación (Hoja de Ruta) = (acciones ejecutadas/acciones establecidas)*100</t>
  </si>
  <si>
    <t xml:space="preserve">Formular  y aprobar la política integral de comunicaciones. </t>
  </si>
  <si>
    <t xml:space="preserve">Implementar y realizar seguimiento a la política integral de comunicaciones. </t>
  </si>
  <si>
    <t xml:space="preserve">Construir un instrumento de diagnóstico que permita identificar las causas de la deserción estudiantil desde perspectivas de derechos, diferenciales y de género, que permita establecer acciones para disminuir la deserción y aumentar la tasa de graduación. </t>
  </si>
  <si>
    <t xml:space="preserve">Nivel de implementación de la hoja de ruta = (acciones ejecutadas/acciones establecidas)*100 </t>
  </si>
  <si>
    <t>Programas y proyectos estructurados = ∑ Programas y proyectos estructurados</t>
  </si>
  <si>
    <t>Un procedimiento de valoración de impacto de producción académica institucionalizado.</t>
  </si>
  <si>
    <t>Establecer estímulos que reconozcan la producción de contenidos recursos digitales entre otros que generen un impacto en los proyectos curriculares.</t>
  </si>
  <si>
    <t>Población atendida = ∑ de estudiantes de colegios distritales formados o beneficiados del programa</t>
  </si>
  <si>
    <t xml:space="preserve">Planes de internacionalización de Facultad = ∑ Planes de internacionalización de Facultad aprobados por la instancia competente </t>
  </si>
  <si>
    <t>Se está trabajando el plan estratégico del talento humano formulado sin aprobación 2022- 2025 (son 12 actividades y se tiene 1 actividad para cumplir en 2022 que es la formulación, aprobación y socialización) y la gran apuesta 2023 implementación y ejecución de las actividades.</t>
  </si>
  <si>
    <t>Sistema de Bienestar orientado al Bienestar Institucional.</t>
  </si>
  <si>
    <t>En lo que compete al Centro de Bienestar en el  Plan Institucional de Bienestar e Incentivos liderado por la Div. de RH que se realiza  anualmente. 
Planes anuales del Dec. 612: 6 planes,  Plan estratégico de TH, Plan Institucional de Capacitación, Plan de Bienestar e Incentivos (liderados desde la División de Recursos Humanos). Plan Anual de Vacantes y Plan de Previsión de TH, Plan de Mejoramiento de Clima y  en el  correspondiente a SST.</t>
  </si>
  <si>
    <t>2 Estrategias: 1. Comunicación- divulgación de servicios (convocatorias y piezas gráficas)</t>
  </si>
  <si>
    <t xml:space="preserve">Estrategias de divulgación de los servicios de bienestar implementadas = ∑ Estrategias de divulgación de los servicios de bienestar diseñadas e implementadas. </t>
  </si>
  <si>
    <t>1 Sistema de información SIBUD en construcción (módulos de: Deportes, Cultura, Administrativo, Documental)</t>
  </si>
  <si>
    <t>Tipo de anualización</t>
  </si>
  <si>
    <t>Creciente</t>
  </si>
  <si>
    <t>Suma</t>
  </si>
  <si>
    <t xml:space="preserve">Acto administrativo expedido = Número de actos administrativos que defina las responsabilidad , y el proceso de seguimiento y verificación frente a la consolidación y reporte de la información requerida por los diferentes sistemas del MEN. </t>
  </si>
  <si>
    <t>(8) Estatuto General, Estatuto Académico, Estatuto Estudiantil, Estatuto Docente, Estatuto de Bienestar Académico, Reglamento del Personal
Administrativo de los
Empleados, Estatuto de Investigaciones, Estatuto de Contratación.</t>
  </si>
  <si>
    <t>Constante</t>
  </si>
  <si>
    <t>Consolidación de la Agenda de Investigaciones de acuerdo con lo establecido en el Plan Estratégico de Desarrollo, que contemple mecanismos de diversificación, ampliación de programas y proyectos de investigación, sustentado en las fortalezas derivadas de las capacidades institucionales con una visión integradora de las diferentes unidades e instancias que promueven procesos de investigación-creación, en articulación con los diversos sectores sociales y productivos.</t>
  </si>
  <si>
    <t>Establecer e implementar mecanismos de priorización  (criterios y procedimientos)  de inversión en proyectos de investigación-creación conforme a los impactos planteados en términos del sector productivo y a la sociedad que involucren.</t>
  </si>
  <si>
    <t>Fortalecimiento de las instancias de vinculación y transferencia de conocimiento que permitan consolidar las capacidades existentes desde la divulgación de conocimiento por medio de las revistas científicas y demás procesos editoriales como escenarios que permiten disponer a la comunidad académica y sociedad en general el conocimiento generado desde procesos académicos, investigativos y creativos.</t>
  </si>
  <si>
    <t>Publindex: 7/19=36,84%
Scopus: 1/19=5.2% 
SCIELO Colombia: 6/19= 31.57% 
Redalyc: 5/19=26,31%
Dialnet: 9/19=47,36%
DOAJ: 16/19=84,21%
Latindex catalogo2.0: 6/19 =31,57%
Redib: 17/19=89,47%</t>
  </si>
  <si>
    <t>Publindex: 7/19=36,84%
Scopus:1/19=5.2% 
SCIELO Colombia:6/19=31.57% 
Redalyc: 5/19=26,31%
Dialnet: 9/19=47,36%
DOAJ: 15/19=78,94%
Latindex: Cambio a catalogo 2.0 = 6/19= 31,57%
Redib: 17/19=89,47%</t>
  </si>
  <si>
    <t>Decreciente</t>
  </si>
  <si>
    <t>Visibilidad de libros de investigación creación = (Número de libros de investigación creación editados y publicados cargados en RIUD con DOI/ Número de libros de investigación creación editados y publicados)*100</t>
  </si>
  <si>
    <t xml:space="preserve">Actualmente el MOP cuenta con 22 procesos. </t>
  </si>
  <si>
    <t>Avance en la estructuración e implementación del sistema de información del SIGUD = (acciones ejecutadas/acciones establecidas)*100</t>
  </si>
  <si>
    <t>Nivel de Ejecución de la Estrategia de comunicación, socialización y divulgación de la vigencia = (acciones implementadas/acciones priorizadas)*100</t>
  </si>
  <si>
    <t xml:space="preserve">Convenios o alianzas estratégicas suscritos y activos = ∑ convenios o alianzas estratégicas suscritos y activos                                                              </t>
  </si>
  <si>
    <t>Se inicia con el estudio de planta, y el plan de trabajo de la Resolución 003 de 2022 en el año 2022. Se hizo el diagnóstico de la planta al 30 de abril y se encuentra como insumo del plan anual de vacantes y plan de previsión del talento humano (por decreto 612 se cumple al 100%), pendiente para el plan de ampliación y actualización de la planta.
VAF: Plan intermedio de cubrimiento de vacantes para el 2022 y revisar estudio y plan de ampliación  2023-2025. Se requiere urgente un cambio, las vacantes están suspendidas desde el 2012, formalización del empleo. &gt;960 cargos  de CPS. Crear una comisión de trabajo para avanzar al respecto con todos los actores para reorganización.</t>
  </si>
  <si>
    <t>Avance en Implementación del sistema de información SIBUD = (acciones ejecutadas en los módulos de servicio /acciones establecidas para cada módulo)*100</t>
  </si>
  <si>
    <t xml:space="preserve">Formular y gestionar la aprobación de la Política de Género y Diversidades Sexuales alineada con los lineamientos en materia del gobierno distrital y nacional. </t>
  </si>
  <si>
    <t xml:space="preserve">Formular y gestionar la aprobación de la Política de Derechos Humanos alineada con los lineamientos en materia del gobierno distrital y nacional. </t>
  </si>
  <si>
    <t>Reconocimiento a docentes en la producción de contenidos y recursos digitales conforme estándares y modelos de calidad. Ya se hace, a lo que hace referencia el CNA es a  Como se estimula la producción académica e investigativa, para que impacte los proyectos curriculares.</t>
  </si>
  <si>
    <t>Avance en la conformación del comité de  transformación digital = (Número de  actividades ejecutadas/ Número de actividades programadas) *100</t>
  </si>
  <si>
    <t xml:space="preserve">No existe el comité de transformación digital </t>
  </si>
  <si>
    <t>∑ convocatorias con financiación externa en las que participa la Universidad</t>
  </si>
  <si>
    <t xml:space="preserve">Modernizar la gestión documental física y electrónica de la Universidad en el marco del programa de gestión de documentos electrónicos y del Programa de Gestión Documental - PGD, y de los proyectos de digitalización y de implementación del Sistema de Gestión de Documentos Electrónicos de Archivo - SGDEA, del Plan Institucional de Archivos - PINAR. </t>
  </si>
  <si>
    <t>Instancias creadas = ∑ Unidades creadas</t>
  </si>
  <si>
    <t xml:space="preserve">Gestionar recursos para la construcción de nuevas sedes. </t>
  </si>
  <si>
    <t>100%
Acuerdo de aprobación de la política expedido por el  CSU</t>
  </si>
  <si>
    <t>Porcentaje de estudiantes con suficiencia en nivel B2 en una segunda lengua extranjera = (Número de estudiantes que obtuvieron el nivel de suficiencia B2 en el MCER / Total de estudiantes que cursaron y aprobaron segunda lengua III)*100</t>
  </si>
  <si>
    <t>Porcentaje de docentes con suficiencia en nivel B1 en una segunda lengua extranjera = (Número de docentes que demuestren suficiencia B1 en una lengua extranjera/ Total de docentes de la Universidad)*100</t>
  </si>
  <si>
    <t>Porcentaje de funcionarios con suficiencia en nivel B1 en una segunda lengua extranjera = Número de funcionarios que demuestren suficiencia B1 en una lengua extranjera/ Total de funcionarios de la Universidad)*100</t>
  </si>
  <si>
    <t>Innovación a través de TIC en los procesos de formación con estrategias de m-learning (mobil learning), blockchain, Gamificación, micro-credenciales, desarrollo de microaprendizaje, desarrollo  de contenidos con plataformas tipo MOOC y procesos de microcertificación.</t>
  </si>
  <si>
    <t xml:space="preserve">Dos procesos jurídicos en marcha en relación al Edificio de la Macarena B y los diseños de Paiba Fase II. </t>
  </si>
  <si>
    <t>Resultado/ Impacto</t>
  </si>
  <si>
    <t xml:space="preserve">Suma </t>
  </si>
  <si>
    <t>US: 16
WM: 23
ScN: 40</t>
  </si>
  <si>
    <t>US: 16
WM: 23
ScN: 38</t>
  </si>
  <si>
    <t>US: 16
WM: 23
ScN: 36</t>
  </si>
  <si>
    <t xml:space="preserve">Puesto según Rankings:  
QS: QS World University Rankings
ScM: Scimago Internacional </t>
  </si>
  <si>
    <t xml:space="preserve">Un protocolo existente de atención de casos de Violencias Basados en Género (VBG) y de Exclusión </t>
  </si>
  <si>
    <t xml:space="preserve">Estructurar, proponer e implementar Programas/Proyectos de investigación en educación que transformen las practicas educativas, y fomenten la inclusión. </t>
  </si>
  <si>
    <t>Avance en la apropiación de la política = (acciones ejecutadas/acciones establecidas)*100</t>
  </si>
  <si>
    <t>Contenidos desarrollados = (∑ Número de contenidos desarrollados/ Contenidos objetivo de desarrollo) *100</t>
  </si>
  <si>
    <t>%  de contenidos desarrollados = (∑ Número de contenidos desarrollados/ Numero de Contenidos objetivo de desarrollo) *100</t>
  </si>
  <si>
    <t>% Cursos desarrollados = (∑ Número de cursos desarrollados/ Número de Cursos objetivo de desarrollo) *100</t>
  </si>
  <si>
    <t xml:space="preserve">Porcentaje de personas beneficiadas por los programas de inclusión  (Formación)=  (personas de la Comunidad Universitaria beneficiados por los programas de inclusión /población objetivo para los programas de inclusión)*100 </t>
  </si>
  <si>
    <t>No solo es la actualización de la política sino su implementación.</t>
  </si>
  <si>
    <t xml:space="preserve">un estudio técnico y estudios previos para un proyecto de accesibilidad para algunas sedes y cuenta con ficha técnica del 2018 </t>
  </si>
  <si>
    <t>PASST 2021:  97,5%</t>
  </si>
  <si>
    <t xml:space="preserve">Crear y ejecutar un sistema de evaluación de impacto y pertinencia de los servicios del Centro de Bienestar Institucional que permita identificar las oportunidades de mejora en los servicios ofertados, teniendo en cuenta enfoques de derechos, diferenciales y de género.  </t>
  </si>
  <si>
    <t xml:space="preserve">Programa de Gobierno
Observaciones CNA (15)
</t>
  </si>
  <si>
    <t>Ejercicio de prospectiva
Observaciones CNA (10, 15)</t>
  </si>
  <si>
    <t>Meta 13
Meta 16</t>
  </si>
  <si>
    <t>Meta 21
Meta 22</t>
  </si>
  <si>
    <t>Meta 6 
Meta 7
Meta 24</t>
  </si>
  <si>
    <t>Meta 25
Meta 27</t>
  </si>
  <si>
    <t>Meta 27
Meta 28</t>
  </si>
  <si>
    <t>Meta 14
Meta 36
Meta 40</t>
  </si>
  <si>
    <t>Meta 37
Meta 42</t>
  </si>
  <si>
    <t>PED</t>
  </si>
  <si>
    <t>Meta 35
Meta 41</t>
  </si>
  <si>
    <t xml:space="preserve">Meta 3
Meta 4
Meta 5
</t>
  </si>
  <si>
    <t>Meta 14
Meta 26</t>
  </si>
  <si>
    <t>ADICIONAL</t>
  </si>
  <si>
    <t>CNA</t>
  </si>
  <si>
    <t>Instancias lideres, coordinadoras o responsables</t>
  </si>
  <si>
    <t>Identificar  las necesidades y gestionar la ejecución  de mejoramiento y mantenimiento de la infraestructura física en las diferentes sedes de la Universidad</t>
  </si>
  <si>
    <t>Formular proyecto de educación inclusiva en donde  se  caracterice  a la población objetivo de la universidad y se determine los mecanismos de educación  con  mediación tecnológica.</t>
  </si>
  <si>
    <r>
      <t xml:space="preserve">Cursos desarrollados = </t>
    </r>
    <r>
      <rPr>
        <sz val="10"/>
        <rFont val="Calibri"/>
        <family val="2"/>
      </rPr>
      <t>∑</t>
    </r>
    <r>
      <rPr>
        <sz val="10"/>
        <rFont val="Calibri"/>
        <family val="2"/>
        <scheme val="minor"/>
      </rPr>
      <t xml:space="preserve"> número de cursos desarrollados e implementados</t>
    </r>
  </si>
  <si>
    <t>Protocolos establecidos = ∑ Protocolos establecidos, avalados e implementado</t>
  </si>
  <si>
    <t>Estudiantes formados en competencias TIC  = ∑ estudiantes formados en competencias TIC</t>
  </si>
  <si>
    <t>Meta del Plan (2025)</t>
  </si>
  <si>
    <t xml:space="preserve">Subsistema de Seguridad y Salud en el Trabajo </t>
  </si>
  <si>
    <t>Implementar el  Sistema de Información Geográfica para la Administración de la Infraestructura Física de la Universidad.</t>
  </si>
  <si>
    <t>Nivel de avance de estudios de conveniencia y oportunidad para accesibilidad = (Estudios de Conveniencia y Oportunidad de accesibilidad de la infraestructura física presentados /Necesidades de accesibilidad de la Infraestructura física identificadas )*100</t>
  </si>
  <si>
    <t>Proyectos y acciones orientadoras</t>
  </si>
  <si>
    <t xml:space="preserve">Proyectos y acciones orientadoras </t>
  </si>
  <si>
    <t>Programas que actualizan su plan de estudios = (∑  Programas que actualizan su plan de estudios con los lineamientos de resultados de aprendizaje e innovaciones mediadas por tecnología/∑  Programas que requieren actualizar su plan de estudios con los lineamientos de resultados de aprendizaje e innovaciones mediadas por tecnología)*100</t>
  </si>
  <si>
    <t>US: 15
WM: 22
ScN: 35</t>
  </si>
  <si>
    <t>5 Facultades operando (Artes, Ciencias y Educación, Ingeniería, FAMARENA y Tecnológica) y 1 aprobada (Ciencias Matemáticas y Naturales)</t>
  </si>
  <si>
    <t>Programas formados =(Programas formados o sensibilizados/programas activos en la Institución)*100</t>
  </si>
  <si>
    <t xml:space="preserve">Actualizar la normatividad que rige el procedimiento de concurso público de méritos para la provisión de cargos en la planta docente, de acuerdo con las necesidades académicas de la institución, garantizando criterios de equidad e igualdad. </t>
  </si>
  <si>
    <t>Comité Institucional de Currículo y Calidad
Decanaturas de Facultad</t>
  </si>
  <si>
    <t>Vicerrectoría Académica
Comité Institucional de Currículo y Calidad</t>
  </si>
  <si>
    <t xml:space="preserve">Vicerrectoría Académica
Comité Institucional de Currículo y Calidad           </t>
  </si>
  <si>
    <t xml:space="preserve">Vicerrectoría Académica
Decanaturas de Facultad         </t>
  </si>
  <si>
    <t>Consejo Académico
Rectoría</t>
  </si>
  <si>
    <t>Equipo gestor de cada Programa
Comité Institucional de Currículo y Calidad</t>
  </si>
  <si>
    <t>Comisión Accidental de Planeación
Rectoría</t>
  </si>
  <si>
    <t>Avance en la creación de la Oficina de TIC (Hoja de ruta) = (acciones ejecutadas/acciones establecidas)*100</t>
  </si>
  <si>
    <t xml:space="preserve">Rectoría
Vicerrectoría Académica
Vicerrectoría Administrativa y Financiera
Subsistema de Seguridad y Salud en el Trabajo </t>
  </si>
  <si>
    <t>Gestionar la aprobación del Documento de Acuerdo de Política de Educación Superior incluyente y accesible, y procurar su apropiación.</t>
  </si>
  <si>
    <t xml:space="preserve">Definir el Plan para la implementación de la Política de Género y Diversidades Sexuales y hacer seguimiento a su implementación. </t>
  </si>
  <si>
    <t xml:space="preserve">Establecer la hoja de ruta para la implementación de la Política de Derechos Humanos y hacer seguimiento a su implementación. </t>
  </si>
  <si>
    <t>Población atendida = (∑ de personas beneficiarias/ ∑ de personas de la comunidad universitaria en materia )*100</t>
  </si>
  <si>
    <t>Oficina de Docencia
Comité de Personal Docente y Asignación de Puntaje</t>
  </si>
  <si>
    <t>Vicerrectoría Académica
PlanesTIC
Docentes promotores de cada programa</t>
  </si>
  <si>
    <t>Comité de Transformación Digital</t>
  </si>
  <si>
    <t>Secretaría General
Oficina Asesora de Sistemas
Red de Datos UDNET
Oficina Asesora de Jurídica
Oficina Asesora de Planeación y Control
Oficina Asesora de Control Interno</t>
  </si>
  <si>
    <t xml:space="preserve">Formular los Planes Maestros de Espacios Educativos de las Facultades, Biblioteca y Laboratorios. </t>
  </si>
  <si>
    <t>Oficina Asesora Jurídica
Decanaturas de Facultad</t>
  </si>
  <si>
    <t xml:space="preserve">Sedes con estudios y diseños elaborados = ∑ Sedes con estudios y diseños elaborados </t>
  </si>
  <si>
    <t xml:space="preserve">Rectoría
Decanatura Facultad de Ingeniería </t>
  </si>
  <si>
    <t>Promoción de una cultura institucional que reconozca y garantice los derechos humanos con acciones afirmativas para lograr condiciones de igualdad, equidad, no discriminación y erradicación de las violencias en contra de las mujeres, las diversidades sexuales y de género.</t>
  </si>
  <si>
    <t>Programa de Gobierno
Observaciones CNA (5, 6)</t>
  </si>
  <si>
    <t>Programa de Gobierno
Observaciones CNA (4,7)</t>
  </si>
  <si>
    <t>Programa de Gobierno
Observación CNA (7)</t>
  </si>
  <si>
    <t>Programa de Gobierno
Observaciones CNA (5)</t>
  </si>
  <si>
    <t>Programa de Gobierno
Observaciones CNA (5, 13)</t>
  </si>
  <si>
    <t>Programa de Gobierno
Ejercicio de Prospectiva</t>
  </si>
  <si>
    <t>Programa de Gobierno
Ejercicio de Prospectiva
Observaciones CNA(1)</t>
  </si>
  <si>
    <t>Programa de Gobierno
Observaciones CNA(1)</t>
  </si>
  <si>
    <t xml:space="preserve">Programa de Gobierno
Observación CNA (9,1 y 2)
</t>
  </si>
  <si>
    <t>Programa de gobierno</t>
  </si>
  <si>
    <t>Programa de Gobierno
Observaciones CNA (14)</t>
  </si>
  <si>
    <t xml:space="preserve">Programa de Gobierno
</t>
  </si>
  <si>
    <t>Programa de Gobierno
Observaciones CNA (3, 8)</t>
  </si>
  <si>
    <t>Programa de Gobierno
Observaciones CNA (8)</t>
  </si>
  <si>
    <t>Formalización de las formas, medios y modos para la comunicación institucional, de tal manera que la información fluya eficientemente.</t>
  </si>
  <si>
    <t>Promoción de la educación inclusiva y de calidad con mediación tecnológica.</t>
  </si>
  <si>
    <t>Desarrollo de programas STEM+I además de una escuela de formación en ciencias de datos para articulación con la educación media en el Distrito.</t>
  </si>
  <si>
    <t>Vicerrectoría Académica
Coordinaciones de Programas</t>
  </si>
  <si>
    <t>Incorporar la accesibilidad y la afectividad como dimensiones integrantes de la revisión, actualización y construcción curricular a través de la formación y sensibilización de todos los actores intervinientes en los procesos de formación en la Universidad</t>
  </si>
  <si>
    <t>Fortalecer la planta docente a través de la provisión de 120 de las plazas vacantes a docentes con doctorado, a través del desarrollo de concursos públicos de méritos.</t>
  </si>
  <si>
    <t>Avance en la revisión y ajuste de los sistemas  de la Universidad que capturan y almacenan la información, con el fin de que los mismos respondan a los parámetros y condiciones requeridas = (acciones revisión y ajustes ejecutadas de los sistemas/acciones establecidas)*100</t>
  </si>
  <si>
    <t xml:space="preserve">Declaración de la identidad de la Universidad Distrital Francisco José de Caldas y a partir de ella,  fortalecer la gestión del conocimiento y su apropiación social en la Universidad, buscando practicas de excelencia que articulen lo administrativo, académico y social desde el reconocimiento de los derechos humanos en condiciones de igualdad y equidad. </t>
  </si>
  <si>
    <t xml:space="preserve">Construir un modelo de gestión que articule lo administrativo, académico y  social de la Universidad Distrital Francisco José de Caldas coherente con su identidad, fortaleciendo la gestión del conocimiento y su apropiación. </t>
  </si>
  <si>
    <t>Actualización de la planeación estratégica =  (Instrumentos actualizados/instrumentos revisados y priorizados de ajuste)*100</t>
  </si>
  <si>
    <t xml:space="preserve">Conformación e implementación de una Unidad con carácter directivo que coordine y lidere los procesos  relacionados con TIC en la U. Distrital. </t>
  </si>
  <si>
    <t>Avance en la  implementación de la Oficina de TIC  = (acciones ejecutadas/acciones implementar)*100</t>
  </si>
  <si>
    <t xml:space="preserve">Fortalecimiento del Sistema Integrado de  Gestión de la Universidad, SIGUD y su marco de referencia el Modelo Integrado de Planeación y Gestión, MIPG, de tal manera que se consolide como una herramienta integrada para la gestión institucional. </t>
  </si>
  <si>
    <t>La propuesta se política de comunicaciones había sido rechazada por la comisión 1era del CSU.</t>
  </si>
  <si>
    <t>Avance en la implementación de la política (Plan de acción) =   (acciones ejecutadas  /acciones establecidas)*100</t>
  </si>
  <si>
    <t>Avance en la construcción de la agenda de Investigaciones  = (acciones ejecutadas/acciones establecidas)*100</t>
  </si>
  <si>
    <t>Avance en la actualización de la política editorial acorde con los objetivos de ciencia abierta y las realidades actuales de divulgación = (acciones ejecutadas/acciones planteadas)*100</t>
  </si>
  <si>
    <t xml:space="preserve">Porcentaje de aceptación de libros o capítulos de libros escritos por Docentes como resultado de procesos de investigación = (libros o capítulos de libros escritos por Docentes como resultado de procesos de investigación aprobados para publicación/Total de solicitudes de publicación de libros  o capítulos de libro de investigación realizadas)∗100 </t>
  </si>
  <si>
    <t xml:space="preserve">Porcentaje de revistas institucionales con algún nivel de indexación en índices reconocidos = (Revistas indexadas en cada uno de los referentes de indexación/Total de revistas institucionales)∗100 </t>
  </si>
  <si>
    <t xml:space="preserve">Porcentaje de publicaciones en revistas indexadas  por Minciencias= (publicaciones en revistas indexadas por Minciencias Resultado de proyectos de investigación registrados/Proyectos de investigación finalizados)∗100 </t>
  </si>
  <si>
    <t>Prototipos y demás productos anuales transferibles resultados de proyectos de investigación registrados = ∑ Prototipos y demás productos anuales transferibles resultados de proyectos de investigación registrados</t>
  </si>
  <si>
    <t>Actividades de investigación-creación desarrollados conjuntamente con el sector productivo o grupos sociales = ∑ Número de actividades de investigación-creación desarrollados con el sector productivo o grupos sociales</t>
  </si>
  <si>
    <t>Para le medición se cumplen los (62) estándares mínimos de la Resolución 312 de 2019 de Ministerio de Trabajo  y se cuenta con una herramienta de medición que contiene las etapas de PHVA diferenciadas por cada estándar y su ponderación correspondiente.</t>
  </si>
  <si>
    <t>Modificar e implementar protocolos para la prevención y atención de casos de  exclusión, violencia basada en género, violencia sexual y vulneraciones de derechos humanos en el contexto universitario.</t>
  </si>
  <si>
    <t>Caracterización baja actual respecto a lo que se necesita, con el SIBUD se busca  mejorar y tener datos de las poblaciones identificadas completas.   Por lo tanto en esta meta se pretende ir avanzando anualmente con grupos poblacionales hasta llegar al 100% de caracterización en el cuatrienio de acuerdo con el avance  del   desarrollo del sistema  de información para ello.</t>
  </si>
  <si>
    <t>Nivel de avance en la ejecución de los proyectos de mejora y mantenimiento de infraestructura = (Proyectos de mejora y mantenimiento de infraestructura ejecutados /Proyectos de mejora y mantenimiento programados)*100</t>
  </si>
  <si>
    <t>Se da mayor alcance para los proyectos  de mejora y los planes de mantenimiento para la UD.
 tiene un formato para hacer diagnóstico de mantenimiento por sede para terminar diagnóstico (proceso de levantamiento) para realizar un plan consolidado preventivo. Respecto al plan correctivo, se hace de dos forma con personal directo o con contratistas CPS de  mantenimiento en las sedes asignados, y hay otros mantenimiento para equipos por contratación directo para equipos, ups, bombas, plantas eléctricas se ha ejecutado de acuerdo con lo que se ha presentado. Se realizó un reporte de plan sobre mantenimientos correctivos. Se debe fortalecer para dejar un plan consolidado de la  Universidad.</t>
  </si>
  <si>
    <t>Como unidad ejecutora  no es responsable de promover proyectos accesibilidad igualmente se cuenta con un estudio técnico y estudios previos para un proyecto de accesibilidad para algunas sedes y cuenta con ficha técnica del 2018 que se va a actualizar y a presentar, igualmente de acuerdo con la misionalidad de la División identifican necesidades de accesibilidad en la sedes de  la UD, que se presentan para su estudio y viabilidad anualmente.</t>
  </si>
  <si>
    <t>Crear y gestionar la aprobación de la política de Interinstitucionalización e internacionalización que incluya los elementos relacionados con: 1. Internacionalización del Currículo, 2. Dobles titulaciones, 3. Plurilingüismo, 4. Cooperación, 5. Internacionalización de la investigación, creación e innovación, 6. Movilidad académica y 7, Gestión integral, como un macroproceso de direccionamiento estratégico, para la formación integral de profesionales, investigadores y creadores.</t>
  </si>
  <si>
    <t>Actualizar e institucionalizar los procesos y procedimientos en el marco del decreto 1330 de 2019 y de acuerdo a como la misma institución esta repensando su misión curricular.</t>
  </si>
  <si>
    <t>Decanaturas de Facultad
Comité Institucional de Currículo y Calidad</t>
  </si>
  <si>
    <t>Generar las políticas y lineamientos institucionales correspondientes a  propósitos de formación para el aprendizaje.</t>
  </si>
  <si>
    <t>Consolidar el Observatorio de Empleabilidad y los convenios específicos de prácticas empresariales de estudiantes de últimos semestres.</t>
  </si>
  <si>
    <t>Indicador(es) asociado(s)</t>
  </si>
  <si>
    <t>Gestionar la presentación de  los conceptos de viabilidad académica, jurídica, administrativa y financiera solicitados por el CSU para  el proyecto de  la Reforma Orgánica de la Universidad.</t>
  </si>
  <si>
    <t>Prevención, atención y seguimiento a la posibles vulneraciones de derechos humanos, discriminación y violencias basadas en género, violencia sexual a la comunidad universitaria.</t>
  </si>
  <si>
    <t>Programas en proceso de acreditación o reacreditación de alta calidad =  ∑ Programas en proceso de acreditación o reacreditación de alta calidad</t>
  </si>
  <si>
    <t>Número de programas acreditados  = ∑ con resolución de acreditación de alta calidad vigente (referente CNA)</t>
  </si>
  <si>
    <t>Facultades nuevas estructuradas y creadas  = ∑ Facultades nuevas estructuradas y creadas</t>
  </si>
  <si>
    <t>Actualizar los lineamientos formativos soportado en las mejores prácticas de diseño curricular con inclusión de mediación tecnológica y educación virtual.</t>
  </si>
  <si>
    <t>Avance en la hoja de ruta para la construcción de política integral de comunicaciones =   (acciones ejecutadas en cada etapa /acciones establecidas en cada etapa)*100</t>
  </si>
  <si>
    <t xml:space="preserve">Crear la Unidad de Contratación de la Universidad con el fin de gestionar la estructuración de los procesos contractuales de la Universidad. </t>
  </si>
  <si>
    <t xml:space="preserve">Programas de educación para el trabajo y el desarrollo humano   = ∑ Programas de educación para el trabajo y el desarrollo humano  en una lengua extranjera </t>
  </si>
  <si>
    <t>Unidades de Extensión de Facultad</t>
  </si>
  <si>
    <t xml:space="preserve">Creación de nuevos institutos y centros que fortalezcan los procesos de investigación, creación, e innovación y que articule sus resultados con las necesidades de la ciudad-región. </t>
  </si>
  <si>
    <t>Institutos y Centros creados = ∑ Institutos y centros creados</t>
  </si>
  <si>
    <t>Programas dirigidos a entidades y comunidad en general desarrollados = ∑ Programas de educación no formal y continua  según la pertinencia académica</t>
  </si>
  <si>
    <t xml:space="preserve">Crear y poner en marcha las instancias institucionales asociadas al ordenamiento y gestión de espacios educativos, establecidas en el PMEE. </t>
  </si>
  <si>
    <t>Estructuración y fortalecimiento del sistema Integrado de posgrados que respete los saberes y conocimientos que permitan una gestión basada en resultados de sostenibilidad de la oferta posgradual.</t>
  </si>
  <si>
    <t>1. Fortalecimiento curricular y aseguramiento de la calidad</t>
  </si>
  <si>
    <t xml:space="preserve">Viabilizar la creación de nuevas facultades que permitan cerrar el ciclo formativo, ampliar el campo de acción de la Universidad y fortalecer los procesos de formación, investigación, creación artística e innovación y extensión y proyección social. </t>
  </si>
  <si>
    <t xml:space="preserve"> N/A</t>
  </si>
  <si>
    <t>Meta 2
Meta 3
Meta 4
Meta 12</t>
  </si>
  <si>
    <t>Nivel de actualización de los procesos = (Documentos creados o actualizados aprobados/documentación priorizada)*100.</t>
  </si>
  <si>
    <t>Apropiar los dominios y habilitadores de transformación digital en el marco de lo dispuesto  por MINTIC para el estado colombiano.</t>
  </si>
  <si>
    <t xml:space="preserve">Ubicación estratégica de nuevas sedes de la Universidad que permitan ampliar cobertura, ampliar la oferta de pregrados, posgrados, investigación y extensión en las diferentes localidades de la ciudad. </t>
  </si>
  <si>
    <t xml:space="preserve">Consolidación de las sedes existentes de la Universidad que permitan ampliar cobertura, ampliar la oferta de pregrados, posgrados, investigación y extensión en las diferentes localidades de la ciudad. </t>
  </si>
  <si>
    <t>Promoción de la oferta académica de programas de pregrado y posgrado con modalidad virtual, con criterios que respondan a la sostenibilidad con cobertura nacional e internacional.</t>
  </si>
  <si>
    <t>Diseñar y ejecutar un programa de formación para docentes, estudiantes y administrativos, en el marco el Programa Institucional de Plurilingüismo.</t>
  </si>
  <si>
    <t xml:space="preserve">Implementación de  política de plurilingüismo en espacios académicos impartidos en otros idiomas que privilegien lenguas nativas mediante programas de formación para docentes, estudiantes y administrativos, ejecutados por el ILUD, el énfasis en enseñanza del inglés del DIE, la Maestría en Lingüística Aplicada a la Enseñanza del Inglés y la Licenciatura en Educación Básica en Inglés. </t>
  </si>
  <si>
    <t>Construir el Plan de Ampliación y Actualización de la Planta Administrativa y promover su aprobación y ejecución.</t>
  </si>
  <si>
    <t>Meta 33
Meta 34</t>
  </si>
  <si>
    <t xml:space="preserve">Revisar y ajustar los sistemas de información de la Universidad que capturan y almacenan la información, con el fin de que los mismos respondan a los parámetros y condiciones requeridas por la Institución. </t>
  </si>
  <si>
    <t>Asignar e institucionalizar las responsabilidades frente a la consolidación y reporte de la información requerida por los diferentes sistemas del Ministerio de Educación Nacional, MEN (SPADIES, SNIES, SACES, etc.)</t>
  </si>
  <si>
    <t>Implementación de estrategias que permitan contar con información institucional confiable y pertinente que redunden en reportes de información con criterios de calidad.</t>
  </si>
  <si>
    <t>Meta 39</t>
  </si>
  <si>
    <t>Meta 14
Meta 36
Meta 38
Meta 40</t>
  </si>
  <si>
    <t>Meta 14
Meta 38
Meta 40</t>
  </si>
  <si>
    <t>Avance en la consolidación del observatorio de Empleabilidad = (acciones ejecutadas/acciones establecidas)*100</t>
  </si>
  <si>
    <t xml:space="preserve">Estrategias diseñadas e implementadas = ∑ Estrategias diseñadas e implementadas </t>
  </si>
  <si>
    <t>Fortalecimiento de la oferta académica de tal manera que permita articular los diferentes niveles de formación.</t>
  </si>
  <si>
    <t>Diseñar e implementar estrategias que promuevan  la articulación entre la educación media y la Universidad Distrital.</t>
  </si>
  <si>
    <t>Creación de nuevos doctorados y fortalecimiento de los existentes para fomentar la generación de nuevo conocimiento.</t>
  </si>
  <si>
    <t>Fortalecimiento curricular y aseguramiento de la calidad</t>
  </si>
  <si>
    <t>Integración de la gestión de información que garantice la adecuada caracterización con transparencia de la información y las acciones realizadas para los diversos apoyos brindados a la comunidad universitaria.</t>
  </si>
  <si>
    <t>Vicerrectoría Académica
Decanaturas de Facultad
Vicerrectoría Administrativa y Financiera
Oficina Asesora de Planeación</t>
  </si>
  <si>
    <t>Vicerrectoría Académica
Oficina Asesora de Tecnologías e Información</t>
  </si>
  <si>
    <t>Comisión Accidental de planeación
Rectoría
Vicerrectoría Académico
Vicerrectoría Administrativa y Financiera
Oficina Asesora de Planeación</t>
  </si>
  <si>
    <t>Vicerrectoría Académica
Vicerrectoría Administrativa y Financiera
Oficina Asesora de Planeación</t>
  </si>
  <si>
    <t>Oficina Asesora de Planeación</t>
  </si>
  <si>
    <t>Oficina Asesora de Planeación
Vicerrectoría Administrativa y Financiera
Oficina de Talento Humano
PlanesTIC
RITA</t>
  </si>
  <si>
    <t>Oficina Asesora de Tecnologías e Información</t>
  </si>
  <si>
    <t>Emisora LAUD 90.4 F.M.
Unidad de Publicaciones</t>
  </si>
  <si>
    <t>Oficina de Investigaciones</t>
  </si>
  <si>
    <t>Vicerrectoría Académica
Oficina de Investigaciones</t>
  </si>
  <si>
    <t>Rectoría
Vicerrectoría Académica
Vicerrectoría Administrativa y Financiera
Oficina Asesora de Planeación 
Oficina Financiera</t>
  </si>
  <si>
    <t>Vicerrectoría Académica
Unidad de Biblioteca
Unidad de Publicaciones</t>
  </si>
  <si>
    <t>Oficina de Investigaciones
OTRI</t>
  </si>
  <si>
    <t>Vicerrectoría Académica
Unidad de Relaciones Internacionales e Interinstitucionales</t>
  </si>
  <si>
    <t>Oficina de Extensión</t>
  </si>
  <si>
    <t>Oficina de Talento Humano</t>
  </si>
  <si>
    <t>Rectoría 
Vicerrectoría Administrativa y Financiera
Oficina de Talento Humano</t>
  </si>
  <si>
    <t>Oficina Asesora de Planeación
Oficina Asesora de Jurídica</t>
  </si>
  <si>
    <t>Decanaturas
PlanesTIC
RITA
I3+
Unidad de Red de Datos
Oficina Asesora de Tecnologías e Información
Comité de Transformación Digital</t>
  </si>
  <si>
    <t>PlanesTIC
RITA
I3+
Unidad de Red de Datos
Oficina Asesora de Tecnologías e Información
Comité de Transformación Digital</t>
  </si>
  <si>
    <t>Unidad de Actas, Archivo y Microfilmación</t>
  </si>
  <si>
    <t>Secretaría General
Oficina Asesora de Tecnologías e Información
Red de Datos UDNET
Oficina Asesora de Jurídica
Oficina Asesora de Planeación
Oficina Asesora de Control Interno</t>
  </si>
  <si>
    <t>Oficina Asesora de Planeación 
Oficina Asesora de Tecnologías e Información</t>
  </si>
  <si>
    <t>Rectoría
Comité de transformación Digital
Unidad de Quejas, Reclamos y Atención al Ciudadano
Unidades responsables de los trámites y OPA</t>
  </si>
  <si>
    <t>Oficina de Infraestructura</t>
  </si>
  <si>
    <t xml:space="preserve">Rectoría
</t>
  </si>
  <si>
    <t>Oficina de Infraestructura
Decanaturas de Facultad</t>
  </si>
  <si>
    <t>Oficina de Infraestructura
Rectoría</t>
  </si>
  <si>
    <t xml:space="preserve">Oficina Asesora de Jurídica
Oficina Asesora de Planeación </t>
  </si>
  <si>
    <t>Rectoría
Oficina de Infraestructura</t>
  </si>
  <si>
    <t>Rectoría
Oficina Asesora de Planeación
Oficina de Infraestructura</t>
  </si>
  <si>
    <t>Vicerrectoría Académica
Unidad de Relaciones Internacionales e Interinstitucionales
ILUD
Comité Institucional de Currículo y Calidad</t>
  </si>
  <si>
    <t>Unidad de Relaciones Internacionales e Interinstitucionales</t>
  </si>
  <si>
    <t>Oficina de Talento Humano
Vicerrectoría Administrativa y Financiera</t>
  </si>
  <si>
    <t>6 Planes de la Gestión Estratégica del Talento Humano (con base a lo establecido en la Dimensión 1 de MIPG):
- Plan Estratégico del Talento Humano
- Plan Anual de Vacantes
- Plan de Previsión de Recursos Humanos
- Plan Institucional de Capacitación
- Plan de Bienestar e Incentivos
- Plan Anual de Seguridad y Salud en el Trabajo</t>
  </si>
  <si>
    <t>Implementación promedio de los planes de la Gestión Estratégica del Talento Humano = (∑ % implementación de  cada Plan en materia de GETH/ total de  Planes de la GETH)</t>
  </si>
  <si>
    <t>Implementación del Subsistema de Gestión de Seguridad y Salud en el Trabajo de la Universidad Distrital = (∑ cumplimiento de estandares/∑ máximo esperado)*100</t>
  </si>
  <si>
    <t>QS: 200
Scimago internacional: 334</t>
  </si>
  <si>
    <t>QS: 251-300
Scimago internacional: 336</t>
  </si>
  <si>
    <t>QS: 251-300
Scimago internacional: 335</t>
  </si>
  <si>
    <t>QS: 200-250
Scimago internacional:334</t>
  </si>
  <si>
    <t xml:space="preserve">Centro de Apoyo y Desarrollo Educativo y Profesional - CADEP ACACIA </t>
  </si>
  <si>
    <t>Equipo gestor cada Facultad
Comité Institucional de Currículo y Calidad</t>
  </si>
  <si>
    <t>Decanatura Facultad de Ingeniería</t>
  </si>
  <si>
    <t>Rectoría
Unidad de Relaciones Internacionales e Interinstitucionales
Oficina de Bienestar Universitario</t>
  </si>
  <si>
    <t>Decanaturas de Facultad
Unidad de Relaciones Internacionales e Interinstitucionales
Oficina de Investigaciones
ILUD
Oficina de Extensión</t>
  </si>
  <si>
    <t>Vicerrectoría Académico
Vicerrectoría Administrativa y Financiera
Oficina Asesora de Planeación</t>
  </si>
  <si>
    <t>Vicerrectoría Académica
Vicerrectoría Administrativa y Financiera
Oficina Asesora de Planeación
Decanaturas de Facultad</t>
  </si>
  <si>
    <t>Vicerrectoría Académica
Vicerrectoría Administrativa y Financiera
Secretaría General
Oficina Asesora de Planeación</t>
  </si>
  <si>
    <t>Vicerrectoría Administrativa y Financiera
Oficina Asesora de Jurídica
Oficina de Cotratación</t>
  </si>
  <si>
    <t>Oficina Asesora de Tecnologías e Información
Unidad de Red de Datos UDNET
PlanesTIC
RITA</t>
  </si>
  <si>
    <t>Líderes y Gestores de procesos
Promotores</t>
  </si>
  <si>
    <t>Vicerrectoría Académica
Unidades de Investigación de Facultad</t>
  </si>
  <si>
    <t>Rectoría
Vicerrectoría Académica
Oficina de Investigaciones</t>
  </si>
  <si>
    <t>Unidad de Biblioteca
Unidad de Publicaciones</t>
  </si>
  <si>
    <t>Vicerrectoría Académica
Oficina de Investigaciones
Oficina de Extensión</t>
  </si>
  <si>
    <t>Rectoría 
Vicerrectoría Administrativa y Financiera
Oficina Asesora de Planeación
Oficina Asesora de Jurídica
Subsistema de Seguridad y Salud en el Trabajo
Oficina de Bienestar Universitario</t>
  </si>
  <si>
    <t>Oficina de Bienestar Universitario
Oficina de Talento Humano</t>
  </si>
  <si>
    <t xml:space="preserve">Oficina de Talento Humano
Subsistema de Seguridad y Salud en el Trabajo </t>
  </si>
  <si>
    <t>Rectoría
Vicerrectoría Académica
Vicerrectoría Administrativa y Financiera
Oficina de Bienestar Universitario</t>
  </si>
  <si>
    <t>Rectoría
Vicerrectoría Académica
Vicerrectoría Administrativa y Financiera
Oficina de Bienestar Universitario
Oficina de Talento Humano
Oficina de Infraestructura</t>
  </si>
  <si>
    <t>Oficina de Bienestar Universitario</t>
  </si>
  <si>
    <t>Oficina de Bienestar Universitario
Oficina de Infraestructura</t>
  </si>
  <si>
    <t>Oficina de Bienestar Universitario
Vicerrectoría Académica</t>
  </si>
  <si>
    <t>Comité de Género y Diversidades Sexuales
Rectoría</t>
  </si>
  <si>
    <t>Rectoría
Comité de Género y Diversidades Sexuales
Comité de Derechos Humanos</t>
  </si>
  <si>
    <t>Centro de Apoyo y Desarrollo Educativo y Profesional - CADEP ACACIA</t>
  </si>
  <si>
    <t>Rectoría
Oficina de bienestar Universitario
Comité de Género y Diversidades Sexuales</t>
  </si>
  <si>
    <t>RITA
PlanesTIC</t>
  </si>
  <si>
    <t>Unidadde Biblioteca
Comité Institucional de Laboratorios
Oficina de Infraestructura</t>
  </si>
  <si>
    <t>Oficina Assora de Planeación</t>
  </si>
  <si>
    <t xml:space="preserve">
Vicerrectoría Administrativa y Financiera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</si>
</sst>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quot;$&quot;\ * #,##0_-;\-&quot;$&quot;\ * #,##0_-;_-&quot;$&quot;\ * &quot;-&quot;_-;_-@_-"/>
    <numFmt numFmtId="41" formatCode="_-* #,##0_-;\-* #,##0_-;_-* &quot;-&quot;_-;_-@_-"/>
    <numFmt numFmtId="43" formatCode="_-* #,##0.00_-;\-* #,##0.00_-;_-* &quot;-&quot;??_-;_-@_-"/>
    <numFmt numFmtId="164" formatCode="0.0%"/>
    <numFmt numFmtId="165" formatCode="_-* #,##0\ _€_-;\-* #,##0\ _€_-;_-* &quot;-&quot;\ _€_-;_-@_-"/>
    <numFmt numFmtId="166" formatCode="_-&quot;$&quot;\ * #,##0_-;\-&quot;$&quot;\ * #,##0_-;_-&quot;$&quot;\ * &quot;-&quot;_-;_-@_-"/>
    <numFmt numFmtId="167" formatCode="_-* #,##0_-;\-* #,##0_-;_-* &quot;-&quot;_-;_-@_-"/>
    <numFmt numFmtId="169" formatCode="_-* #,##0.00_-;\-* #,##0.00_-;_-* &quot;-&quot;??_-;_-@_-"/>
  </numFmts>
  <fonts count="30">
    <font>
      <sz val="11"/>
      <color theme="1"/>
      <name val="Calibri"/>
      <family val="2"/>
      <scheme val="minor"/>
    </font>
    <font>
      <b/>
      <sz val="12"/>
      <color theme="0"/>
      <name val="Calibri"/>
      <family val="2"/>
      <scheme val="minor"/>
    </font>
    <font>
      <b/>
      <sz val="12"/>
      <color theme="1"/>
      <name val="Calibri"/>
      <family val="2"/>
      <scheme val="minor"/>
    </font>
    <font>
      <sz val="11"/>
      <color theme="1"/>
      <name val="Calibri"/>
      <family val="2"/>
      <scheme val="minor"/>
    </font>
    <font>
      <sz val="11"/>
      <color rgb="FFFF0000"/>
      <name val="Calibri"/>
      <family val="2"/>
      <scheme val="minor"/>
    </font>
    <font>
      <sz val="10"/>
      <color theme="1"/>
      <name val="Calibri"/>
      <family val="2"/>
      <scheme val="minor"/>
    </font>
    <font>
      <sz val="10"/>
      <name val="Calibri"/>
      <family val="2"/>
      <scheme val="minor"/>
    </font>
    <font>
      <b/>
      <sz val="11"/>
      <color theme="0"/>
      <name val="Calibri"/>
      <family val="2"/>
      <scheme val="minor"/>
    </font>
    <font>
      <sz val="10"/>
      <color theme="1"/>
      <name val="Calibri"/>
      <family val="2"/>
    </font>
    <font>
      <b/>
      <sz val="12"/>
      <name val="Calibri"/>
      <family val="2"/>
      <scheme val="minor"/>
    </font>
    <font>
      <sz val="10"/>
      <color rgb="FF7030A0"/>
      <name val="Calibri (Body)_x0000_"/>
    </font>
    <font>
      <sz val="9"/>
      <color indexed="81"/>
      <name val="Tahoma"/>
      <family val="2"/>
    </font>
    <font>
      <b/>
      <sz val="9"/>
      <color indexed="81"/>
      <name val="Tahoma"/>
      <family val="2"/>
    </font>
    <font>
      <b/>
      <sz val="9"/>
      <color rgb="FF000000"/>
      <name val="Tahoma"/>
      <family val="2"/>
    </font>
    <font>
      <sz val="9"/>
      <color rgb="FF000000"/>
      <name val="Tahoma"/>
      <family val="2"/>
    </font>
    <font>
      <b/>
      <sz val="11"/>
      <color theme="1"/>
      <name val="Calibri"/>
      <family val="2"/>
      <scheme val="minor"/>
    </font>
    <font>
      <sz val="11"/>
      <color rgb="FF00B050"/>
      <name val="Calibri"/>
      <family val="2"/>
      <scheme val="minor"/>
    </font>
    <font>
      <sz val="11"/>
      <color rgb="FF9C6500"/>
      <name val="Calibri"/>
      <family val="2"/>
      <scheme val="minor"/>
    </font>
    <font>
      <sz val="11"/>
      <color rgb="FF002060"/>
      <name val="Calibri"/>
      <family val="2"/>
      <scheme val="minor"/>
    </font>
    <font>
      <sz val="10"/>
      <color rgb="FF002060"/>
      <name val="Calibri"/>
      <family val="2"/>
      <scheme val="minor"/>
    </font>
    <font>
      <sz val="10"/>
      <color rgb="FF002060"/>
      <name val="Calibri"/>
      <family val="2"/>
    </font>
    <font>
      <sz val="11"/>
      <color rgb="FF000000"/>
      <name val="Calibri"/>
      <family val="2"/>
    </font>
    <font>
      <sz val="10"/>
      <color rgb="FF000000"/>
      <name val="Tahoma"/>
      <family val="2"/>
    </font>
    <font>
      <b/>
      <sz val="10"/>
      <color rgb="FF000000"/>
      <name val="Tahoma"/>
      <family val="2"/>
    </font>
    <font>
      <sz val="10"/>
      <color theme="4" tint="-0.249977111117893"/>
      <name val="Calibri"/>
      <family val="2"/>
    </font>
    <font>
      <sz val="10"/>
      <color theme="4" tint="-0.499984740745262"/>
      <name val="Calibri"/>
      <family val="2"/>
      <scheme val="minor"/>
    </font>
    <font>
      <sz val="8"/>
      <name val="Calibri"/>
      <family val="2"/>
      <scheme val="minor"/>
    </font>
    <font>
      <sz val="10"/>
      <name val="Calibri"/>
      <family val="2"/>
    </font>
    <font>
      <sz val="10"/>
      <color rgb="FF00B050"/>
      <name val="Calibri"/>
      <family val="2"/>
      <scheme val="minor"/>
    </font>
    <font>
      <sz val="10"/>
      <name val="Arial"/>
      <family val="2"/>
    </font>
  </fonts>
  <fills count="13">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C000"/>
        <bgColor indexed="64"/>
      </patternFill>
    </fill>
    <fill>
      <patternFill patternType="solid">
        <fgColor theme="0" tint="-0.34998626667073579"/>
        <bgColor indexed="64"/>
      </patternFill>
    </fill>
    <fill>
      <patternFill patternType="solid">
        <fgColor rgb="FFFFEB9C"/>
      </patternFill>
    </fill>
    <fill>
      <patternFill patternType="solid">
        <fgColor theme="5"/>
        <bgColor indexed="64"/>
      </patternFill>
    </fill>
    <fill>
      <patternFill patternType="solid">
        <fgColor theme="0"/>
        <bgColor theme="0"/>
      </patternFill>
    </fill>
    <fill>
      <patternFill patternType="solid">
        <fgColor theme="0" tint="-0.14999847407452621"/>
        <bgColor rgb="FFFBE4D5"/>
      </patternFill>
    </fill>
    <fill>
      <patternFill patternType="solid">
        <fgColor theme="0" tint="-0.14999847407452621"/>
        <bgColor theme="0"/>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style="thin">
        <color indexed="64"/>
      </top>
      <bottom style="thin">
        <color indexed="64"/>
      </bottom>
      <diagonal/>
    </border>
    <border>
      <left style="thin">
        <color rgb="FF000000"/>
      </left>
      <right style="thin">
        <color rgb="FF000000"/>
      </right>
      <top/>
      <bottom style="thin">
        <color indexed="64"/>
      </bottom>
      <diagonal/>
    </border>
    <border>
      <left style="thin">
        <color rgb="FF000000"/>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top/>
      <bottom/>
      <diagonal/>
    </border>
    <border>
      <left/>
      <right style="thin">
        <color indexed="64"/>
      </right>
      <top/>
      <bottom/>
      <diagonal/>
    </border>
    <border>
      <left style="thin">
        <color indexed="64"/>
      </left>
      <right style="thin">
        <color rgb="FF000000"/>
      </right>
      <top style="thin">
        <color rgb="FF000000"/>
      </top>
      <bottom/>
      <diagonal/>
    </border>
    <border>
      <left style="thin">
        <color indexed="64"/>
      </left>
      <right style="thin">
        <color rgb="FF000000"/>
      </right>
      <top/>
      <bottom style="thin">
        <color rgb="FF000000"/>
      </bottom>
      <diagonal/>
    </border>
    <border>
      <left style="thin">
        <color indexed="64"/>
      </left>
      <right style="thin">
        <color rgb="FF000000"/>
      </right>
      <top style="thin">
        <color indexed="64"/>
      </top>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bottom style="thin">
        <color rgb="FF000000"/>
      </bottom>
      <diagonal/>
    </border>
    <border>
      <left style="thin">
        <color indexed="64"/>
      </left>
      <right style="thin">
        <color indexed="64"/>
      </right>
      <top/>
      <bottom style="thin">
        <color rgb="FF000000"/>
      </bottom>
      <diagonal/>
    </border>
    <border>
      <left style="thin">
        <color indexed="64"/>
      </left>
      <right/>
      <top/>
      <bottom style="thin">
        <color rgb="FF000000"/>
      </bottom>
      <diagonal/>
    </border>
    <border>
      <left style="thin">
        <color indexed="64"/>
      </left>
      <right style="thin">
        <color indexed="64"/>
      </right>
      <top style="thin">
        <color indexed="64"/>
      </top>
      <bottom style="thin">
        <color rgb="FF000000"/>
      </bottom>
      <diagonal/>
    </border>
  </borders>
  <cellStyleXfs count="17">
    <xf numFmtId="0" fontId="0" fillId="0" borderId="0"/>
    <xf numFmtId="9" fontId="3" fillId="0" borderId="0" applyFont="0" applyFill="0" applyBorder="0" applyAlignment="0" applyProtection="0"/>
    <xf numFmtId="0" fontId="17" fillId="8" borderId="0" applyNumberFormat="0" applyBorder="0" applyAlignment="0" applyProtection="0"/>
    <xf numFmtId="43" fontId="3" fillId="0" borderId="0" applyFont="0" applyFill="0" applyBorder="0" applyAlignment="0" applyProtection="0"/>
    <xf numFmtId="41" fontId="3" fillId="0" borderId="0" applyFont="0" applyFill="0" applyBorder="0" applyAlignment="0" applyProtection="0"/>
    <xf numFmtId="42" fontId="3" fillId="0" borderId="0" applyFont="0" applyFill="0" applyBorder="0" applyAlignment="0" applyProtection="0"/>
    <xf numFmtId="165" fontId="29" fillId="0" borderId="0" applyFont="0" applyFill="0" applyBorder="0" applyAlignment="0" applyProtection="0"/>
    <xf numFmtId="0" fontId="29" fillId="0" borderId="0"/>
    <xf numFmtId="0" fontId="3" fillId="0" borderId="0"/>
    <xf numFmtId="0" fontId="29" fillId="0" borderId="0"/>
    <xf numFmtId="43" fontId="3" fillId="0" borderId="0" applyFont="0" applyFill="0" applyBorder="0" applyAlignment="0" applyProtection="0"/>
    <xf numFmtId="43" fontId="3" fillId="0" borderId="0" applyFont="0" applyFill="0" applyBorder="0" applyAlignment="0" applyProtection="0"/>
    <xf numFmtId="169" fontId="3" fillId="0" borderId="0" applyFont="0" applyFill="0" applyBorder="0" applyAlignment="0" applyProtection="0"/>
    <xf numFmtId="167" fontId="3" fillId="0" borderId="0" applyFont="0" applyFill="0" applyBorder="0" applyAlignment="0" applyProtection="0"/>
    <xf numFmtId="166"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cellStyleXfs>
  <cellXfs count="444">
    <xf numFmtId="0" fontId="0" fillId="0" borderId="0" xfId="0"/>
    <xf numFmtId="0" fontId="0" fillId="0" borderId="0" xfId="0" applyAlignment="1">
      <alignment horizontal="center" vertical="center"/>
    </xf>
    <xf numFmtId="0" fontId="0" fillId="4" borderId="1" xfId="0" applyFill="1" applyBorder="1" applyAlignment="1">
      <alignment horizontal="justify" vertical="center"/>
    </xf>
    <xf numFmtId="0" fontId="0" fillId="0" borderId="1" xfId="0" applyBorder="1"/>
    <xf numFmtId="0" fontId="5" fillId="0" borderId="0" xfId="0" applyFont="1"/>
    <xf numFmtId="0" fontId="0" fillId="0" borderId="0" xfId="0" applyAlignment="1">
      <alignment horizontal="center"/>
    </xf>
    <xf numFmtId="0" fontId="0" fillId="0" borderId="0" xfId="0" applyAlignment="1">
      <alignment vertical="center"/>
    </xf>
    <xf numFmtId="0" fontId="0" fillId="0" borderId="1" xfId="0" applyBorder="1" applyAlignment="1">
      <alignment vertical="center"/>
    </xf>
    <xf numFmtId="0" fontId="0" fillId="0" borderId="1" xfId="0" applyBorder="1" applyAlignment="1">
      <alignment horizontal="left" vertical="center"/>
    </xf>
    <xf numFmtId="0" fontId="5" fillId="0" borderId="0" xfId="0" applyFont="1" applyAlignment="1">
      <alignment vertical="center"/>
    </xf>
    <xf numFmtId="0" fontId="5" fillId="0" borderId="1" xfId="0" applyFont="1" applyBorder="1"/>
    <xf numFmtId="0" fontId="5" fillId="0" borderId="1" xfId="0" applyFont="1" applyBorder="1" applyAlignment="1">
      <alignment horizontal="justify" vertical="center" wrapText="1"/>
    </xf>
    <xf numFmtId="0" fontId="5" fillId="4" borderId="1" xfId="0" applyFont="1" applyFill="1" applyBorder="1"/>
    <xf numFmtId="0" fontId="0" fillId="4" borderId="1" xfId="0" applyFill="1" applyBorder="1" applyAlignment="1">
      <alignment vertical="center"/>
    </xf>
    <xf numFmtId="0" fontId="5" fillId="4" borderId="1" xfId="0" applyFont="1" applyFill="1" applyBorder="1" applyAlignment="1">
      <alignment horizontal="justify" vertical="center" wrapText="1"/>
    </xf>
    <xf numFmtId="0" fontId="0" fillId="4" borderId="1" xfId="0" applyFill="1" applyBorder="1"/>
    <xf numFmtId="0" fontId="0" fillId="4" borderId="1" xfId="0" applyFill="1" applyBorder="1" applyAlignment="1">
      <alignment horizontal="center" wrapText="1"/>
    </xf>
    <xf numFmtId="0" fontId="0" fillId="4" borderId="1" xfId="0" applyFill="1" applyBorder="1" applyAlignment="1">
      <alignment horizontal="left" vertical="center"/>
    </xf>
    <xf numFmtId="0" fontId="0" fillId="4" borderId="1" xfId="0" applyFill="1" applyBorder="1" applyAlignment="1">
      <alignment horizontal="left" vertical="center" wrapText="1"/>
    </xf>
    <xf numFmtId="0" fontId="0" fillId="4" borderId="1" xfId="0" applyFill="1" applyBorder="1" applyAlignment="1">
      <alignment horizontal="justify"/>
    </xf>
    <xf numFmtId="0" fontId="0" fillId="0" borderId="1" xfId="0" applyBorder="1" applyAlignment="1">
      <alignment horizontal="justify" wrapText="1"/>
    </xf>
    <xf numFmtId="0" fontId="0" fillId="2" borderId="0" xfId="0" applyFill="1" applyBorder="1" applyAlignment="1">
      <alignment horizontal="center" vertical="center"/>
    </xf>
    <xf numFmtId="0" fontId="5" fillId="0" borderId="0" xfId="0" applyFont="1" applyAlignment="1">
      <alignment horizontal="justify" vertical="center"/>
    </xf>
    <xf numFmtId="0" fontId="5" fillId="0" borderId="0" xfId="0" applyFont="1" applyAlignment="1">
      <alignment horizontal="center" vertical="center"/>
    </xf>
    <xf numFmtId="0" fontId="0" fillId="2" borderId="0" xfId="0" applyFill="1"/>
    <xf numFmtId="0" fontId="0" fillId="5" borderId="1" xfId="0" applyFill="1" applyBorder="1" applyAlignment="1">
      <alignment horizontal="center" vertical="center"/>
    </xf>
    <xf numFmtId="0" fontId="0" fillId="0" borderId="1" xfId="0" applyBorder="1" applyAlignment="1">
      <alignment horizontal="center" vertical="center"/>
    </xf>
    <xf numFmtId="0" fontId="1" fillId="3" borderId="1" xfId="0" applyFont="1" applyFill="1" applyBorder="1" applyAlignment="1">
      <alignment horizontal="center" vertical="center"/>
    </xf>
    <xf numFmtId="0" fontId="0" fillId="0" borderId="0" xfId="0" applyFont="1"/>
    <xf numFmtId="0" fontId="0" fillId="0" borderId="0" xfId="0" applyFont="1" applyAlignment="1">
      <alignment horizontal="center" vertical="center"/>
    </xf>
    <xf numFmtId="0" fontId="0" fillId="0" borderId="0" xfId="0" applyFont="1" applyAlignment="1">
      <alignment horizontal="center"/>
    </xf>
    <xf numFmtId="0" fontId="0" fillId="0" borderId="1" xfId="0" applyBorder="1" applyAlignment="1">
      <alignment horizontal="justify" vertical="center" wrapText="1"/>
    </xf>
    <xf numFmtId="0" fontId="0" fillId="4" borderId="1" xfId="0" applyFill="1" applyBorder="1" applyAlignment="1">
      <alignment horizontal="center" vertical="center" wrapText="1"/>
    </xf>
    <xf numFmtId="0" fontId="0" fillId="0" borderId="1" xfId="0" applyBorder="1" applyAlignment="1">
      <alignment horizontal="center" vertical="center" wrapText="1"/>
    </xf>
    <xf numFmtId="0" fontId="0" fillId="4" borderId="1" xfId="0" applyFill="1" applyBorder="1" applyAlignment="1">
      <alignment horizontal="justify" vertical="center" wrapText="1"/>
    </xf>
    <xf numFmtId="0" fontId="0" fillId="0" borderId="1" xfId="0" applyBorder="1" applyAlignment="1">
      <alignment horizontal="justify" vertical="center"/>
    </xf>
    <xf numFmtId="0" fontId="5" fillId="0" borderId="1" xfId="0" applyFont="1" applyBorder="1" applyAlignment="1">
      <alignment horizontal="center" vertical="center"/>
    </xf>
    <xf numFmtId="0" fontId="16" fillId="0" borderId="0" xfId="0" applyFont="1"/>
    <xf numFmtId="0" fontId="9" fillId="6" borderId="2" xfId="0" applyFont="1" applyFill="1" applyBorder="1" applyAlignment="1">
      <alignment horizontal="center" vertical="center" wrapText="1"/>
    </xf>
    <xf numFmtId="0" fontId="0" fillId="0" borderId="1" xfId="0" applyBorder="1" applyAlignment="1">
      <alignment horizontal="center" vertical="center" wrapText="1"/>
    </xf>
    <xf numFmtId="0" fontId="5" fillId="0" borderId="1" xfId="0" applyFont="1" applyBorder="1" applyAlignment="1">
      <alignment horizontal="center" vertical="center"/>
    </xf>
    <xf numFmtId="0" fontId="0" fillId="0" borderId="1" xfId="0" applyBorder="1" applyAlignment="1">
      <alignment horizontal="justify" vertical="center" wrapText="1"/>
    </xf>
    <xf numFmtId="0" fontId="5" fillId="0" borderId="0" xfId="0" applyFont="1" applyAlignment="1">
      <alignment horizontal="center"/>
    </xf>
    <xf numFmtId="0" fontId="2" fillId="7" borderId="1" xfId="0" applyFont="1" applyFill="1" applyBorder="1" applyAlignment="1">
      <alignment horizontal="center" vertical="center"/>
    </xf>
    <xf numFmtId="0" fontId="0" fillId="4" borderId="0" xfId="0" applyFill="1"/>
    <xf numFmtId="0" fontId="0" fillId="2" borderId="0" xfId="0" applyFill="1" applyProtection="1"/>
    <xf numFmtId="0" fontId="0" fillId="0" borderId="0" xfId="0" applyFont="1" applyAlignment="1" applyProtection="1">
      <alignment horizontal="center"/>
    </xf>
    <xf numFmtId="0" fontId="0" fillId="0" borderId="0" xfId="0" applyFont="1" applyAlignment="1" applyProtection="1">
      <alignment horizontal="center" vertical="center"/>
    </xf>
    <xf numFmtId="0" fontId="0" fillId="0" borderId="0" xfId="0" applyFont="1" applyProtection="1"/>
    <xf numFmtId="0" fontId="5" fillId="0" borderId="0" xfId="0" applyFont="1" applyProtection="1"/>
    <xf numFmtId="0" fontId="0" fillId="0" borderId="0" xfId="0" applyAlignment="1" applyProtection="1">
      <alignment horizontal="center"/>
    </xf>
    <xf numFmtId="0" fontId="5" fillId="0" borderId="0" xfId="0" applyFont="1" applyAlignment="1" applyProtection="1">
      <alignment horizontal="center" vertical="center"/>
    </xf>
    <xf numFmtId="0" fontId="16" fillId="0" borderId="0" xfId="0" applyFont="1" applyProtection="1"/>
    <xf numFmtId="0" fontId="5" fillId="0" borderId="0" xfId="0" applyFont="1" applyProtection="1">
      <protection locked="0"/>
    </xf>
    <xf numFmtId="0" fontId="5" fillId="0" borderId="0" xfId="0" applyFont="1" applyAlignment="1" applyProtection="1">
      <alignment horizontal="center" vertical="center"/>
      <protection locked="0"/>
    </xf>
    <xf numFmtId="0" fontId="16" fillId="0" borderId="0" xfId="0" applyFont="1" applyProtection="1">
      <protection locked="0"/>
    </xf>
    <xf numFmtId="0" fontId="0" fillId="0" borderId="0" xfId="0" applyAlignment="1" applyProtection="1">
      <alignment horizontal="justify" vertical="center"/>
      <protection locked="0"/>
    </xf>
    <xf numFmtId="0" fontId="5" fillId="0" borderId="0" xfId="0" applyFont="1" applyAlignment="1" applyProtection="1">
      <alignment horizontal="justify" vertical="center"/>
      <protection locked="0"/>
    </xf>
    <xf numFmtId="0" fontId="18" fillId="2" borderId="0" xfId="0" applyFont="1" applyFill="1" applyProtection="1"/>
    <xf numFmtId="0" fontId="18" fillId="2" borderId="0" xfId="0" applyFont="1" applyFill="1"/>
    <xf numFmtId="0" fontId="0" fillId="0" borderId="0" xfId="0" applyFont="1" applyAlignment="1" applyProtection="1">
      <alignment horizontal="center" vertical="center" wrapText="1"/>
    </xf>
    <xf numFmtId="0" fontId="0" fillId="0" borderId="0" xfId="0" applyFont="1" applyAlignment="1">
      <alignment horizontal="center" vertical="center" wrapText="1"/>
    </xf>
    <xf numFmtId="0" fontId="0" fillId="0" borderId="0" xfId="0" applyFont="1" applyAlignment="1" applyProtection="1">
      <alignment horizontal="center"/>
      <protection locked="0"/>
    </xf>
    <xf numFmtId="0" fontId="5" fillId="0" borderId="1" xfId="0" applyFont="1" applyBorder="1" applyAlignment="1">
      <alignment horizontal="justify" vertical="center" wrapText="1"/>
    </xf>
    <xf numFmtId="0" fontId="5" fillId="4" borderId="1" xfId="0" applyFont="1" applyFill="1" applyBorder="1" applyAlignment="1">
      <alignment horizontal="justify" vertical="center" wrapText="1"/>
    </xf>
    <xf numFmtId="0" fontId="0" fillId="0" borderId="1" xfId="0" applyBorder="1" applyAlignment="1">
      <alignment horizontal="justify" vertical="center" wrapText="1"/>
    </xf>
    <xf numFmtId="0" fontId="0" fillId="4" borderId="1" xfId="0" applyFill="1" applyBorder="1" applyAlignment="1">
      <alignment horizontal="center" vertical="center" wrapText="1"/>
    </xf>
    <xf numFmtId="0" fontId="0" fillId="0" borderId="1" xfId="0" applyBorder="1" applyAlignment="1">
      <alignment horizontal="center" vertical="center" wrapText="1"/>
    </xf>
    <xf numFmtId="0" fontId="0" fillId="4" borderId="1" xfId="0" applyFill="1" applyBorder="1" applyAlignment="1">
      <alignment horizontal="justify" vertical="center" wrapText="1"/>
    </xf>
    <xf numFmtId="0" fontId="0" fillId="0" borderId="1" xfId="0" applyBorder="1" applyAlignment="1">
      <alignment horizontal="justify" vertical="center"/>
    </xf>
    <xf numFmtId="0" fontId="0" fillId="0" borderId="1" xfId="0" applyBorder="1" applyAlignment="1">
      <alignment horizontal="center" vertical="center"/>
    </xf>
    <xf numFmtId="0" fontId="1" fillId="3" borderId="2" xfId="0" applyFont="1" applyFill="1" applyBorder="1" applyAlignment="1">
      <alignment horizontal="center" vertical="center"/>
    </xf>
    <xf numFmtId="0" fontId="25" fillId="0" borderId="0" xfId="0" applyFont="1" applyAlignment="1">
      <alignment vertical="center"/>
    </xf>
    <xf numFmtId="0" fontId="0" fillId="0" borderId="5" xfId="0" applyBorder="1" applyAlignment="1">
      <alignment horizontal="center" vertical="center"/>
    </xf>
    <xf numFmtId="0" fontId="0" fillId="5" borderId="5" xfId="0" applyFill="1" applyBorder="1" applyAlignment="1">
      <alignment horizontal="center" vertical="center"/>
    </xf>
    <xf numFmtId="0" fontId="2" fillId="7" borderId="5" xfId="0" applyFont="1" applyFill="1" applyBorder="1" applyAlignment="1">
      <alignment horizontal="center" vertical="center"/>
    </xf>
    <xf numFmtId="0" fontId="0" fillId="0" borderId="1" xfId="0" applyFill="1" applyBorder="1" applyAlignment="1">
      <alignment horizontal="center" vertical="center"/>
    </xf>
    <xf numFmtId="0" fontId="2" fillId="7" borderId="20" xfId="0" applyFont="1" applyFill="1" applyBorder="1" applyAlignment="1">
      <alignment horizontal="center" vertical="center"/>
    </xf>
    <xf numFmtId="0" fontId="0" fillId="9" borderId="0" xfId="0" applyFill="1"/>
    <xf numFmtId="0" fontId="0" fillId="0" borderId="0" xfId="0" applyFill="1"/>
    <xf numFmtId="0" fontId="0" fillId="0" borderId="0" xfId="0" applyFont="1" applyAlignment="1">
      <alignment horizontal="center" vertical="center" wrapText="1"/>
    </xf>
    <xf numFmtId="0" fontId="6" fillId="0" borderId="1"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justify" vertical="center" wrapText="1"/>
      <protection locked="0"/>
    </xf>
    <xf numFmtId="0" fontId="6" fillId="4" borderId="1" xfId="0" applyFont="1" applyFill="1" applyBorder="1" applyAlignment="1" applyProtection="1">
      <alignment horizontal="justify" vertical="center" wrapText="1"/>
    </xf>
    <xf numFmtId="0" fontId="6" fillId="4" borderId="1" xfId="0" applyFont="1" applyFill="1" applyBorder="1" applyAlignment="1" applyProtection="1">
      <alignment horizontal="center" vertical="center" wrapText="1"/>
      <protection locked="0"/>
    </xf>
    <xf numFmtId="0" fontId="6" fillId="4" borderId="1" xfId="0" applyFont="1" applyFill="1" applyBorder="1" applyAlignment="1" applyProtection="1">
      <alignment horizontal="justify" vertical="center" wrapText="1"/>
      <protection locked="0"/>
    </xf>
    <xf numFmtId="0" fontId="6" fillId="0" borderId="1" xfId="0" applyFont="1" applyFill="1" applyBorder="1" applyAlignment="1">
      <alignment horizontal="center" vertical="center"/>
    </xf>
    <xf numFmtId="0" fontId="6" fillId="0" borderId="1" xfId="0" applyFont="1" applyFill="1" applyBorder="1" applyAlignment="1">
      <alignment horizontal="justify" vertical="center" wrapText="1"/>
    </xf>
    <xf numFmtId="0" fontId="6" fillId="0" borderId="1" xfId="0" applyFont="1" applyFill="1" applyBorder="1" applyAlignment="1">
      <alignment horizontal="center" vertical="center" wrapText="1"/>
    </xf>
    <xf numFmtId="0" fontId="6" fillId="0" borderId="1" xfId="0" applyFont="1" applyFill="1" applyBorder="1" applyAlignment="1" applyProtection="1">
      <alignment horizontal="left" vertical="center" wrapText="1"/>
    </xf>
    <xf numFmtId="1" fontId="6" fillId="0" borderId="1" xfId="0" applyNumberFormat="1" applyFont="1" applyFill="1" applyBorder="1" applyAlignment="1" applyProtection="1">
      <alignment horizontal="center" vertical="center" wrapText="1"/>
    </xf>
    <xf numFmtId="0" fontId="6" fillId="0" borderId="1" xfId="0" applyFont="1" applyFill="1" applyBorder="1" applyAlignment="1" applyProtection="1">
      <alignment horizontal="center" vertical="center"/>
      <protection locked="0"/>
    </xf>
    <xf numFmtId="0" fontId="6" fillId="0" borderId="1" xfId="0" applyFont="1" applyFill="1" applyBorder="1" applyAlignment="1" applyProtection="1">
      <alignment horizontal="justify" vertical="center"/>
      <protection locked="0"/>
    </xf>
    <xf numFmtId="0" fontId="6" fillId="0" borderId="1" xfId="0" applyFont="1" applyFill="1" applyBorder="1" applyAlignment="1">
      <alignment horizontal="justify" vertical="center"/>
    </xf>
    <xf numFmtId="0" fontId="6" fillId="4" borderId="1" xfId="0" applyFont="1" applyFill="1" applyBorder="1" applyAlignment="1" applyProtection="1">
      <alignment vertical="center" wrapText="1"/>
      <protection locked="0"/>
    </xf>
    <xf numFmtId="0" fontId="6" fillId="4" borderId="1" xfId="0" applyFont="1" applyFill="1" applyBorder="1" applyAlignment="1" applyProtection="1">
      <alignment horizontal="center" vertical="center" wrapText="1"/>
    </xf>
    <xf numFmtId="0" fontId="6" fillId="4"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6" fillId="4" borderId="1" xfId="0" applyFont="1" applyFill="1" applyBorder="1" applyAlignment="1">
      <alignment horizontal="justify" vertical="center" wrapText="1"/>
    </xf>
    <xf numFmtId="0" fontId="6" fillId="4" borderId="1" xfId="0" applyFont="1" applyFill="1" applyBorder="1" applyAlignment="1">
      <alignment vertical="center" wrapText="1"/>
    </xf>
    <xf numFmtId="0" fontId="6" fillId="4" borderId="1" xfId="0" applyFont="1" applyFill="1" applyBorder="1" applyAlignment="1" applyProtection="1">
      <alignment horizontal="center" vertical="center"/>
    </xf>
    <xf numFmtId="0" fontId="6" fillId="4" borderId="1" xfId="0" applyFont="1" applyFill="1" applyBorder="1" applyAlignment="1" applyProtection="1">
      <alignment horizontal="left" vertical="center" wrapText="1"/>
    </xf>
    <xf numFmtId="1" fontId="6" fillId="4" borderId="1" xfId="0" applyNumberFormat="1"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xf>
    <xf numFmtId="0" fontId="6" fillId="0" borderId="1" xfId="0" applyFont="1" applyFill="1" applyBorder="1" applyAlignment="1" applyProtection="1">
      <alignment horizontal="justify" vertical="center"/>
    </xf>
    <xf numFmtId="0" fontId="6" fillId="0" borderId="1" xfId="0" applyFont="1" applyFill="1" applyBorder="1" applyAlignment="1" applyProtection="1">
      <alignment horizontal="center" vertical="center"/>
    </xf>
    <xf numFmtId="0" fontId="6" fillId="0" borderId="1" xfId="0" applyFont="1" applyFill="1" applyBorder="1" applyAlignment="1">
      <alignment horizontal="left" vertical="center" wrapText="1"/>
    </xf>
    <xf numFmtId="0" fontId="6" fillId="0" borderId="1" xfId="0" applyFont="1" applyFill="1" applyBorder="1" applyAlignment="1" applyProtection="1">
      <alignment horizontal="left" vertical="center" wrapText="1"/>
      <protection locked="0"/>
    </xf>
    <xf numFmtId="0" fontId="6" fillId="4" borderId="1" xfId="0" applyFont="1" applyFill="1" applyBorder="1" applyAlignment="1">
      <alignment horizontal="left" vertical="center" wrapText="1"/>
    </xf>
    <xf numFmtId="0" fontId="5" fillId="0" borderId="5" xfId="0" applyFont="1" applyFill="1" applyBorder="1" applyAlignment="1" applyProtection="1">
      <alignment vertical="center" wrapText="1"/>
      <protection locked="0"/>
    </xf>
    <xf numFmtId="0" fontId="5" fillId="0" borderId="5" xfId="0" applyFont="1" applyFill="1" applyBorder="1" applyAlignment="1" applyProtection="1">
      <alignment horizontal="justify" vertical="center" wrapText="1"/>
      <protection locked="0"/>
    </xf>
    <xf numFmtId="0" fontId="5" fillId="0" borderId="5" xfId="0" applyFont="1" applyFill="1" applyBorder="1" applyAlignment="1" applyProtection="1">
      <alignment horizontal="justify" vertical="center"/>
      <protection locked="0"/>
    </xf>
    <xf numFmtId="9" fontId="18" fillId="0" borderId="5" xfId="0" applyNumberFormat="1" applyFont="1" applyFill="1" applyBorder="1" applyAlignment="1" applyProtection="1">
      <alignment horizontal="justify" vertical="center" wrapText="1"/>
      <protection locked="0"/>
    </xf>
    <xf numFmtId="0" fontId="19" fillId="0" borderId="5" xfId="0" applyFont="1" applyFill="1" applyBorder="1" applyAlignment="1" applyProtection="1">
      <alignment vertical="center" wrapText="1"/>
      <protection locked="0"/>
    </xf>
    <xf numFmtId="0" fontId="19" fillId="0" borderId="5" xfId="0" applyFont="1" applyFill="1" applyBorder="1" applyAlignment="1" applyProtection="1">
      <alignment horizontal="justify" vertical="center" wrapText="1"/>
      <protection locked="0"/>
    </xf>
    <xf numFmtId="0" fontId="5" fillId="2" borderId="5" xfId="0" applyFont="1" applyFill="1" applyBorder="1" applyAlignment="1" applyProtection="1">
      <alignment horizontal="justify" vertical="center" wrapText="1"/>
      <protection locked="0"/>
    </xf>
    <xf numFmtId="0" fontId="0" fillId="0" borderId="1" xfId="0" applyBorder="1" applyAlignment="1">
      <alignment horizontal="justify" vertical="center" wrapText="1"/>
    </xf>
    <xf numFmtId="0" fontId="0" fillId="0" borderId="1" xfId="0" applyBorder="1" applyAlignment="1">
      <alignment horizontal="center" vertical="center"/>
    </xf>
    <xf numFmtId="0" fontId="0" fillId="2" borderId="0" xfId="0" applyFill="1" applyAlignment="1">
      <alignment vertical="center"/>
    </xf>
    <xf numFmtId="0" fontId="20" fillId="10" borderId="26" xfId="0" applyFont="1" applyFill="1" applyBorder="1" applyAlignment="1">
      <alignment horizontal="justify" vertical="center" wrapText="1"/>
    </xf>
    <xf numFmtId="0" fontId="19" fillId="2" borderId="5" xfId="0" applyFont="1" applyFill="1" applyBorder="1" applyAlignment="1" applyProtection="1">
      <alignment horizontal="justify" vertical="center" wrapText="1"/>
      <protection locked="0"/>
    </xf>
    <xf numFmtId="0" fontId="8" fillId="10" borderId="26" xfId="0" applyFont="1" applyFill="1" applyBorder="1" applyAlignment="1">
      <alignment horizontal="left" vertical="center" wrapText="1"/>
    </xf>
    <xf numFmtId="0" fontId="5" fillId="2" borderId="8" xfId="0" applyFont="1" applyFill="1" applyBorder="1" applyAlignment="1" applyProtection="1">
      <alignment horizontal="center" vertical="center" wrapText="1"/>
      <protection locked="0"/>
    </xf>
    <xf numFmtId="0" fontId="19" fillId="2" borderId="5" xfId="0" applyFont="1" applyFill="1" applyBorder="1" applyAlignment="1" applyProtection="1">
      <alignment horizontal="center" vertical="center" wrapText="1"/>
    </xf>
    <xf numFmtId="0" fontId="5" fillId="2" borderId="5" xfId="0" applyFont="1" applyFill="1" applyBorder="1" applyAlignment="1" applyProtection="1">
      <alignment horizontal="justify" vertical="center"/>
      <protection locked="0"/>
    </xf>
    <xf numFmtId="0" fontId="19" fillId="2" borderId="5" xfId="0" applyFont="1" applyFill="1" applyBorder="1" applyAlignment="1" applyProtection="1">
      <alignment vertical="center" wrapText="1"/>
      <protection locked="0"/>
    </xf>
    <xf numFmtId="0" fontId="24" fillId="10" borderId="26" xfId="0" applyFont="1" applyFill="1" applyBorder="1" applyAlignment="1">
      <alignment horizontal="left" vertical="center" wrapText="1"/>
    </xf>
    <xf numFmtId="0" fontId="5" fillId="5" borderId="5" xfId="0" applyFont="1" applyFill="1" applyBorder="1" applyAlignment="1" applyProtection="1">
      <alignment vertical="center" wrapText="1"/>
      <protection locked="0"/>
    </xf>
    <xf numFmtId="0" fontId="0" fillId="5" borderId="0" xfId="0" applyFill="1"/>
    <xf numFmtId="0" fontId="5" fillId="5" borderId="5" xfId="0" applyFont="1" applyFill="1" applyBorder="1" applyAlignment="1" applyProtection="1">
      <alignment vertical="center"/>
      <protection locked="0"/>
    </xf>
    <xf numFmtId="0" fontId="5" fillId="5" borderId="8" xfId="0" applyFont="1" applyFill="1" applyBorder="1" applyAlignment="1" applyProtection="1">
      <alignment vertical="center" wrapText="1"/>
      <protection locked="0"/>
    </xf>
    <xf numFmtId="0" fontId="5" fillId="5" borderId="19" xfId="0" applyFont="1" applyFill="1" applyBorder="1" applyAlignment="1" applyProtection="1">
      <alignment vertical="center" wrapText="1"/>
      <protection locked="0"/>
    </xf>
    <xf numFmtId="0" fontId="28" fillId="5" borderId="19" xfId="0" applyFont="1" applyFill="1" applyBorder="1" applyAlignment="1" applyProtection="1">
      <alignment horizontal="center" vertical="center" wrapText="1"/>
      <protection locked="0"/>
    </xf>
    <xf numFmtId="0" fontId="19" fillId="5" borderId="5" xfId="0" applyFont="1" applyFill="1" applyBorder="1" applyAlignment="1" applyProtection="1">
      <alignment horizontal="justify" vertical="center" wrapText="1"/>
      <protection locked="0"/>
    </xf>
    <xf numFmtId="0" fontId="19" fillId="5" borderId="5" xfId="0" applyFont="1" applyFill="1" applyBorder="1" applyAlignment="1" applyProtection="1">
      <alignment horizontal="justify" vertical="center"/>
      <protection locked="0"/>
    </xf>
    <xf numFmtId="0" fontId="5" fillId="5" borderId="5" xfId="0" applyFont="1" applyFill="1" applyBorder="1" applyAlignment="1" applyProtection="1">
      <alignment horizontal="justify" vertical="center"/>
      <protection locked="0"/>
    </xf>
    <xf numFmtId="0" fontId="5" fillId="5" borderId="5" xfId="0" applyFont="1" applyFill="1" applyBorder="1" applyAlignment="1" applyProtection="1">
      <alignment horizontal="justify" vertical="center" wrapText="1"/>
      <protection locked="0"/>
    </xf>
    <xf numFmtId="0" fontId="8" fillId="5" borderId="26" xfId="0" applyFont="1" applyFill="1" applyBorder="1" applyAlignment="1">
      <alignment horizontal="left" vertical="center" wrapText="1"/>
    </xf>
    <xf numFmtId="0" fontId="8" fillId="5" borderId="26" xfId="0" applyFont="1" applyFill="1" applyBorder="1" applyAlignment="1">
      <alignment vertical="center" wrapText="1"/>
    </xf>
    <xf numFmtId="0" fontId="20" fillId="5" borderId="26" xfId="0" applyFont="1" applyFill="1" applyBorder="1" applyAlignment="1">
      <alignment horizontal="justify" vertical="center" wrapText="1"/>
    </xf>
    <xf numFmtId="0" fontId="18" fillId="5" borderId="0" xfId="0" applyFont="1" applyFill="1"/>
    <xf numFmtId="0" fontId="19" fillId="5" borderId="5" xfId="0" applyFont="1" applyFill="1" applyBorder="1" applyAlignment="1" applyProtection="1">
      <alignment vertical="center" wrapText="1"/>
      <protection locked="0"/>
    </xf>
    <xf numFmtId="0" fontId="0" fillId="5" borderId="0" xfId="0" applyFill="1" applyAlignment="1">
      <alignment vertical="center"/>
    </xf>
    <xf numFmtId="0" fontId="1" fillId="3" borderId="1"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0" fillId="0" borderId="7" xfId="0" applyFill="1" applyBorder="1" applyAlignment="1">
      <alignment horizontal="center" vertical="center"/>
    </xf>
    <xf numFmtId="0" fontId="0" fillId="5" borderId="7" xfId="0" applyFill="1" applyBorder="1" applyAlignment="1">
      <alignment horizontal="center" vertical="center"/>
    </xf>
    <xf numFmtId="0" fontId="2" fillId="7" borderId="7" xfId="0" applyFont="1" applyFill="1" applyBorder="1" applyAlignment="1">
      <alignment horizontal="center" vertical="center"/>
    </xf>
    <xf numFmtId="0" fontId="0" fillId="2" borderId="0" xfId="0" applyFill="1" applyBorder="1" applyAlignment="1">
      <alignment vertical="center"/>
    </xf>
    <xf numFmtId="0" fontId="1" fillId="2" borderId="0" xfId="0" applyFont="1" applyFill="1" applyBorder="1" applyAlignment="1">
      <alignment horizontal="center" vertical="center" wrapText="1"/>
    </xf>
    <xf numFmtId="0" fontId="2" fillId="2" borderId="0" xfId="0" applyFont="1" applyFill="1" applyBorder="1" applyAlignment="1">
      <alignment horizontal="center" vertical="center"/>
    </xf>
    <xf numFmtId="0" fontId="0" fillId="2" borderId="0" xfId="0" applyFill="1" applyBorder="1"/>
    <xf numFmtId="0" fontId="0" fillId="5" borderId="1" xfId="0" applyFill="1" applyBorder="1" applyAlignment="1">
      <alignment horizontal="justify" vertical="center" wrapText="1"/>
    </xf>
    <xf numFmtId="9" fontId="0" fillId="0" borderId="0" xfId="1" applyFont="1" applyAlignment="1">
      <alignment horizontal="center"/>
    </xf>
    <xf numFmtId="0" fontId="5" fillId="2" borderId="0" xfId="0" applyFont="1" applyFill="1" applyProtection="1"/>
    <xf numFmtId="0" fontId="20" fillId="0" borderId="0" xfId="0" applyFont="1" applyFill="1" applyBorder="1" applyAlignment="1">
      <alignment horizontal="left" vertical="center" wrapText="1"/>
    </xf>
    <xf numFmtId="0" fontId="20" fillId="10" borderId="27" xfId="0" applyFont="1" applyFill="1" applyBorder="1" applyAlignment="1">
      <alignment horizontal="justify" vertical="center" wrapText="1"/>
    </xf>
    <xf numFmtId="0" fontId="5" fillId="0" borderId="6" xfId="0" applyFont="1" applyFill="1" applyBorder="1" applyAlignment="1" applyProtection="1">
      <alignment vertical="center" wrapText="1"/>
      <protection locked="0"/>
    </xf>
    <xf numFmtId="0" fontId="20" fillId="0" borderId="27" xfId="0" applyFont="1" applyFill="1" applyBorder="1" applyAlignment="1">
      <alignment horizontal="left" vertical="center" wrapText="1"/>
    </xf>
    <xf numFmtId="0" fontId="0" fillId="0" borderId="6" xfId="0" applyFill="1" applyBorder="1" applyProtection="1">
      <protection locked="0"/>
    </xf>
    <xf numFmtId="0" fontId="0" fillId="2" borderId="1" xfId="0" applyFill="1" applyBorder="1" applyAlignment="1">
      <alignment horizontal="justify" vertical="center" wrapText="1"/>
    </xf>
    <xf numFmtId="0" fontId="0" fillId="2" borderId="1" xfId="0" applyFill="1" applyBorder="1" applyAlignment="1">
      <alignment horizontal="center" vertical="center"/>
    </xf>
    <xf numFmtId="0" fontId="0" fillId="2" borderId="5" xfId="0" applyFill="1" applyBorder="1" applyAlignment="1">
      <alignment horizontal="center" vertical="center"/>
    </xf>
    <xf numFmtId="0" fontId="5" fillId="5" borderId="9" xfId="0" applyFont="1" applyFill="1" applyBorder="1" applyAlignment="1" applyProtection="1">
      <alignment horizontal="justify" vertical="center"/>
      <protection locked="0"/>
    </xf>
    <xf numFmtId="0" fontId="5" fillId="5" borderId="19" xfId="0" applyFont="1" applyFill="1" applyBorder="1" applyAlignment="1" applyProtection="1">
      <alignment horizontal="justify" vertical="center"/>
      <protection locked="0"/>
    </xf>
    <xf numFmtId="0" fontId="6" fillId="0" borderId="1" xfId="0" applyFont="1" applyFill="1" applyBorder="1" applyAlignment="1" applyProtection="1">
      <alignment horizontal="center" vertical="center" wrapText="1"/>
    </xf>
    <xf numFmtId="0" fontId="5" fillId="0" borderId="9" xfId="0" applyFont="1" applyFill="1" applyBorder="1" applyAlignment="1" applyProtection="1">
      <alignment horizontal="center" vertical="center" wrapText="1"/>
      <protection locked="0"/>
    </xf>
    <xf numFmtId="0" fontId="5" fillId="0" borderId="19" xfId="0" applyFont="1" applyFill="1" applyBorder="1" applyAlignment="1" applyProtection="1">
      <alignment horizontal="center" vertical="center" wrapText="1"/>
      <protection locked="0"/>
    </xf>
    <xf numFmtId="0" fontId="5" fillId="0" borderId="8" xfId="0" applyFont="1" applyFill="1" applyBorder="1" applyAlignment="1" applyProtection="1">
      <alignment horizontal="center" vertical="center" wrapText="1"/>
      <protection locked="0"/>
    </xf>
    <xf numFmtId="0" fontId="5" fillId="2" borderId="5" xfId="0" applyFont="1" applyFill="1" applyBorder="1" applyAlignment="1" applyProtection="1">
      <alignment horizontal="justify" vertical="center" wrapText="1"/>
      <protection locked="0"/>
    </xf>
    <xf numFmtId="0" fontId="6" fillId="2" borderId="2" xfId="0" applyFont="1" applyFill="1" applyBorder="1" applyAlignment="1" applyProtection="1">
      <alignment horizontal="justify" vertical="center" wrapText="1"/>
      <protection locked="0"/>
    </xf>
    <xf numFmtId="0" fontId="6" fillId="2" borderId="4" xfId="0" applyFont="1" applyFill="1" applyBorder="1" applyAlignment="1" applyProtection="1">
      <alignment horizontal="justify" vertical="center" wrapText="1"/>
      <protection locked="0"/>
    </xf>
    <xf numFmtId="9" fontId="6" fillId="0" borderId="2" xfId="1" applyFont="1" applyFill="1" applyBorder="1" applyAlignment="1" applyProtection="1">
      <alignment horizontal="center" vertical="center" wrapText="1"/>
      <protection locked="0"/>
    </xf>
    <xf numFmtId="9" fontId="6" fillId="0" borderId="4" xfId="1" applyFont="1" applyFill="1" applyBorder="1" applyAlignment="1" applyProtection="1">
      <alignment horizontal="center" vertical="center" wrapText="1"/>
      <protection locked="0"/>
    </xf>
    <xf numFmtId="0" fontId="7" fillId="3" borderId="1" xfId="0" applyFont="1" applyFill="1" applyBorder="1" applyAlignment="1" applyProtection="1">
      <alignment horizontal="center" vertical="center"/>
      <protection locked="0"/>
    </xf>
    <xf numFmtId="0" fontId="6" fillId="5" borderId="23" xfId="0" applyFont="1" applyFill="1" applyBorder="1" applyAlignment="1" applyProtection="1">
      <alignment horizontal="justify" vertical="center" wrapText="1"/>
      <protection locked="0"/>
    </xf>
    <xf numFmtId="0" fontId="6" fillId="5" borderId="24" xfId="0" applyFont="1" applyFill="1" applyBorder="1" applyAlignment="1" applyProtection="1">
      <alignment horizontal="justify" vertical="center" wrapText="1"/>
      <protection locked="0"/>
    </xf>
    <xf numFmtId="0" fontId="6" fillId="5" borderId="25" xfId="0" applyFont="1" applyFill="1" applyBorder="1" applyAlignment="1" applyProtection="1">
      <alignment horizontal="justify" vertical="center" wrapText="1"/>
      <protection locked="0"/>
    </xf>
    <xf numFmtId="0" fontId="19" fillId="2" borderId="9" xfId="0" applyFont="1" applyFill="1" applyBorder="1" applyAlignment="1" applyProtection="1">
      <alignment vertical="center" wrapText="1"/>
      <protection locked="0"/>
    </xf>
    <xf numFmtId="0" fontId="19" fillId="2" borderId="8" xfId="0" applyFont="1" applyFill="1" applyBorder="1" applyAlignment="1" applyProtection="1">
      <alignment vertical="center" wrapText="1"/>
      <protection locked="0"/>
    </xf>
    <xf numFmtId="0" fontId="5" fillId="2" borderId="9" xfId="0" applyFont="1" applyFill="1" applyBorder="1" applyAlignment="1" applyProtection="1">
      <alignment horizontal="justify" vertical="center" wrapText="1"/>
      <protection locked="0"/>
    </xf>
    <xf numFmtId="0" fontId="5" fillId="2" borderId="8" xfId="0" applyFont="1" applyFill="1" applyBorder="1" applyAlignment="1" applyProtection="1">
      <alignment horizontal="justify" vertical="center" wrapText="1"/>
      <protection locked="0"/>
    </xf>
    <xf numFmtId="0" fontId="6" fillId="5" borderId="2" xfId="0" applyFont="1" applyFill="1" applyBorder="1" applyAlignment="1" applyProtection="1">
      <alignment horizontal="justify" vertical="center" wrapText="1"/>
      <protection locked="0"/>
    </xf>
    <xf numFmtId="0" fontId="6" fillId="5" borderId="4" xfId="0" applyFont="1" applyFill="1" applyBorder="1" applyAlignment="1" applyProtection="1">
      <alignment horizontal="justify" vertical="center" wrapText="1"/>
      <protection locked="0"/>
    </xf>
    <xf numFmtId="0" fontId="6" fillId="5" borderId="2" xfId="0" applyFont="1" applyFill="1" applyBorder="1" applyAlignment="1" applyProtection="1">
      <alignment horizontal="center" vertical="center" wrapText="1"/>
      <protection locked="0"/>
    </xf>
    <xf numFmtId="0" fontId="6" fillId="5" borderId="4" xfId="0" applyFont="1" applyFill="1" applyBorder="1" applyAlignment="1" applyProtection="1">
      <alignment horizontal="center" vertical="center" wrapText="1"/>
      <protection locked="0"/>
    </xf>
    <xf numFmtId="0" fontId="6" fillId="5" borderId="3" xfId="0" applyFont="1" applyFill="1" applyBorder="1" applyAlignment="1" applyProtection="1">
      <alignment horizontal="center" vertical="center" wrapText="1"/>
      <protection locked="0"/>
    </xf>
    <xf numFmtId="0" fontId="6" fillId="5" borderId="3" xfId="0" applyFont="1" applyFill="1" applyBorder="1" applyAlignment="1" applyProtection="1">
      <alignment horizontal="justify" vertical="center" wrapText="1"/>
      <protection locked="0"/>
    </xf>
    <xf numFmtId="0" fontId="2" fillId="6"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Font="1" applyFill="1" applyBorder="1" applyAlignment="1" applyProtection="1">
      <alignment horizontal="justify" vertical="center" wrapText="1"/>
    </xf>
    <xf numFmtId="0" fontId="6" fillId="0" borderId="1" xfId="0" applyFont="1" applyFill="1" applyBorder="1" applyAlignment="1">
      <alignment horizontal="center" vertical="center" wrapText="1"/>
    </xf>
    <xf numFmtId="0" fontId="6" fillId="4" borderId="1" xfId="0" applyFont="1" applyFill="1" applyBorder="1" applyAlignment="1">
      <alignment horizontal="center" vertical="center"/>
    </xf>
    <xf numFmtId="0" fontId="6" fillId="4" borderId="1" xfId="0" applyFont="1" applyFill="1" applyBorder="1" applyAlignment="1">
      <alignment horizontal="justify" vertical="center" wrapText="1"/>
    </xf>
    <xf numFmtId="0" fontId="6" fillId="0" borderId="1" xfId="0" applyFont="1" applyFill="1" applyBorder="1" applyAlignment="1">
      <alignment horizontal="center" vertical="center"/>
    </xf>
    <xf numFmtId="0" fontId="6" fillId="0" borderId="1" xfId="0" applyFont="1" applyFill="1" applyBorder="1" applyAlignment="1">
      <alignment horizontal="justify" vertical="center" wrapText="1"/>
    </xf>
    <xf numFmtId="0" fontId="6" fillId="4" borderId="1" xfId="0" applyFont="1" applyFill="1" applyBorder="1" applyAlignment="1" applyProtection="1">
      <alignment horizontal="center" vertical="center" wrapText="1"/>
    </xf>
    <xf numFmtId="0" fontId="6" fillId="4" borderId="1" xfId="0" applyFont="1" applyFill="1" applyBorder="1" applyAlignment="1" applyProtection="1">
      <alignment horizontal="justify" vertical="center" wrapText="1"/>
    </xf>
    <xf numFmtId="0" fontId="6" fillId="4" borderId="1" xfId="0" applyFont="1" applyFill="1" applyBorder="1" applyAlignment="1">
      <alignment horizontal="center" vertical="center" wrapText="1"/>
    </xf>
    <xf numFmtId="0" fontId="6" fillId="4" borderId="1" xfId="0" applyFont="1" applyFill="1" applyBorder="1" applyAlignment="1">
      <alignment horizontal="left" vertical="center" wrapText="1"/>
    </xf>
    <xf numFmtId="0" fontId="1" fillId="3" borderId="5" xfId="0" applyFont="1" applyFill="1" applyBorder="1" applyAlignment="1">
      <alignment horizontal="center"/>
    </xf>
    <xf numFmtId="0" fontId="1" fillId="3" borderId="7" xfId="0" applyFont="1" applyFill="1" applyBorder="1" applyAlignment="1">
      <alignment horizontal="center"/>
    </xf>
    <xf numFmtId="0" fontId="2" fillId="6" borderId="1" xfId="0" applyFont="1" applyFill="1"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justify" vertical="center" wrapText="1"/>
    </xf>
    <xf numFmtId="0" fontId="0" fillId="0" borderId="4" xfId="0" applyBorder="1" applyAlignment="1">
      <alignment horizontal="justify" vertical="center"/>
    </xf>
    <xf numFmtId="0" fontId="0" fillId="4" borderId="2" xfId="0" applyFill="1" applyBorder="1" applyAlignment="1">
      <alignment vertical="center"/>
    </xf>
    <xf numFmtId="0" fontId="0" fillId="4" borderId="4" xfId="0" applyFill="1" applyBorder="1" applyAlignment="1">
      <alignment vertical="center"/>
    </xf>
    <xf numFmtId="0" fontId="0" fillId="4" borderId="2" xfId="0" applyFill="1" applyBorder="1" applyAlignment="1">
      <alignment horizontal="justify" vertical="center"/>
    </xf>
    <xf numFmtId="0" fontId="0" fillId="4" borderId="4" xfId="0" applyFill="1" applyBorder="1" applyAlignment="1">
      <alignment horizontal="justify" vertical="center"/>
    </xf>
    <xf numFmtId="0" fontId="2" fillId="6" borderId="9" xfId="0" applyFont="1" applyFill="1" applyBorder="1" applyAlignment="1">
      <alignment horizontal="center" vertical="center" wrapText="1"/>
    </xf>
    <xf numFmtId="0" fontId="2" fillId="6" borderId="10" xfId="0" applyFont="1" applyFill="1" applyBorder="1" applyAlignment="1">
      <alignment horizontal="center" vertical="center"/>
    </xf>
    <xf numFmtId="0" fontId="2" fillId="6" borderId="10" xfId="0" applyFont="1" applyFill="1" applyBorder="1" applyAlignment="1">
      <alignment horizontal="center" vertical="center" wrapText="1"/>
    </xf>
    <xf numFmtId="0" fontId="1" fillId="3" borderId="1" xfId="0" applyFont="1" applyFill="1" applyBorder="1" applyAlignment="1">
      <alignment horizontal="center" vertical="center"/>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justify" vertical="center" wrapText="1"/>
    </xf>
    <xf numFmtId="0" fontId="6" fillId="0" borderId="2" xfId="0" applyFont="1" applyBorder="1" applyAlignment="1">
      <alignment horizontal="justify" vertical="center" wrapText="1"/>
    </xf>
    <xf numFmtId="0" fontId="1" fillId="3" borderId="1" xfId="0" applyFont="1" applyFill="1" applyBorder="1" applyAlignment="1">
      <alignment horizontal="center" vertical="center" wrapText="1"/>
    </xf>
    <xf numFmtId="0" fontId="6" fillId="0" borderId="4" xfId="0" applyFont="1" applyBorder="1" applyAlignment="1">
      <alignment horizontal="center" vertical="center" wrapText="1"/>
    </xf>
    <xf numFmtId="0" fontId="7" fillId="3" borderId="1"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justify" vertical="center" wrapText="1"/>
    </xf>
    <xf numFmtId="0" fontId="5" fillId="0" borderId="3" xfId="0" applyFont="1" applyBorder="1" applyAlignment="1">
      <alignment horizontal="center" vertical="center" wrapText="1"/>
    </xf>
    <xf numFmtId="0" fontId="0" fillId="0" borderId="0" xfId="0"/>
    <xf numFmtId="0" fontId="5" fillId="0" borderId="1" xfId="0" applyFont="1" applyBorder="1" applyAlignment="1">
      <alignment horizontal="justify" vertical="center" wrapText="1"/>
    </xf>
    <xf numFmtId="0" fontId="5" fillId="0" borderId="1" xfId="0" applyFont="1" applyBorder="1" applyAlignment="1">
      <alignment horizontal="center" vertical="center"/>
    </xf>
    <xf numFmtId="0" fontId="15" fillId="5" borderId="1" xfId="0" applyFont="1" applyFill="1" applyBorder="1" applyAlignment="1">
      <alignment horizontal="center" vertical="center" wrapText="1"/>
    </xf>
    <xf numFmtId="0" fontId="6" fillId="2" borderId="1"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justify" vertical="center" wrapText="1"/>
      <protection locked="0"/>
    </xf>
    <xf numFmtId="0" fontId="6" fillId="0" borderId="1" xfId="0" applyFont="1" applyBorder="1" applyAlignment="1" applyProtection="1">
      <alignment horizontal="center" vertical="center" wrapText="1"/>
      <protection locked="0"/>
    </xf>
    <xf numFmtId="0" fontId="6" fillId="0" borderId="1" xfId="0" applyFont="1" applyBorder="1" applyAlignment="1" applyProtection="1">
      <alignment horizontal="justify" vertical="center" wrapText="1"/>
      <protection locked="0"/>
    </xf>
    <xf numFmtId="0" fontId="6" fillId="0" borderId="2" xfId="0" applyFont="1" applyBorder="1" applyAlignment="1" applyProtection="1">
      <alignment horizontal="center" vertical="center" wrapText="1"/>
      <protection locked="0"/>
    </xf>
    <xf numFmtId="0" fontId="6" fillId="0" borderId="1" xfId="0" applyFont="1" applyBorder="1" applyAlignment="1">
      <alignment horizontal="center" vertical="center"/>
    </xf>
    <xf numFmtId="0" fontId="6" fillId="0" borderId="1" xfId="0" applyFont="1" applyBorder="1" applyAlignment="1">
      <alignment horizontal="justify" vertical="center" wrapText="1"/>
    </xf>
    <xf numFmtId="0" fontId="6" fillId="0" borderId="1" xfId="0" applyFont="1" applyBorder="1" applyAlignment="1">
      <alignment horizontal="center" vertical="center" wrapText="1"/>
    </xf>
    <xf numFmtId="1" fontId="6" fillId="0" borderId="1" xfId="0" applyNumberFormat="1" applyFont="1" applyBorder="1" applyAlignment="1">
      <alignment horizontal="center" vertical="center" wrapText="1"/>
    </xf>
    <xf numFmtId="0" fontId="6" fillId="0" borderId="1" xfId="0" applyFont="1" applyBorder="1" applyAlignment="1" applyProtection="1">
      <alignment horizontal="center" vertical="center"/>
      <protection locked="0"/>
    </xf>
    <xf numFmtId="0" fontId="6" fillId="0" borderId="1" xfId="0" applyFont="1" applyBorder="1" applyAlignment="1" applyProtection="1">
      <alignment horizontal="justify" vertical="center"/>
      <protection locked="0"/>
    </xf>
    <xf numFmtId="0" fontId="6" fillId="0" borderId="1" xfId="0" applyFont="1" applyBorder="1" applyAlignment="1">
      <alignment horizontal="justify" vertical="center"/>
    </xf>
    <xf numFmtId="0" fontId="6" fillId="0" borderId="2" xfId="0" applyFont="1" applyBorder="1" applyAlignment="1">
      <alignment horizontal="center" vertical="center" wrapText="1"/>
    </xf>
    <xf numFmtId="0" fontId="6" fillId="0" borderId="1" xfId="0" applyFont="1" applyBorder="1" applyAlignment="1" applyProtection="1">
      <alignment horizontal="left" vertical="center" wrapText="1"/>
      <protection locked="0"/>
    </xf>
    <xf numFmtId="0" fontId="6" fillId="2" borderId="1" xfId="0" applyFont="1" applyFill="1" applyBorder="1" applyAlignment="1">
      <alignment horizontal="center" vertical="center" wrapText="1"/>
    </xf>
    <xf numFmtId="9" fontId="6" fillId="0" borderId="1" xfId="0" applyNumberFormat="1" applyFont="1" applyBorder="1" applyAlignment="1" applyProtection="1">
      <alignment horizontal="center" vertical="center" wrapText="1"/>
      <protection locked="0"/>
    </xf>
    <xf numFmtId="0" fontId="6" fillId="5" borderId="1" xfId="0" applyFont="1" applyFill="1" applyBorder="1" applyAlignment="1" applyProtection="1">
      <alignment horizontal="center" vertical="center" wrapText="1"/>
      <protection locked="0"/>
    </xf>
    <xf numFmtId="0" fontId="6" fillId="5" borderId="1" xfId="0" applyFont="1" applyFill="1" applyBorder="1" applyAlignment="1" applyProtection="1">
      <alignment horizontal="justify" vertical="center" wrapText="1"/>
      <protection locked="0"/>
    </xf>
    <xf numFmtId="9" fontId="6" fillId="0" borderId="11" xfId="0" applyNumberFormat="1" applyFont="1" applyBorder="1" applyAlignment="1" applyProtection="1">
      <alignment horizontal="center" vertical="center" wrapText="1"/>
      <protection locked="0"/>
    </xf>
    <xf numFmtId="9" fontId="6" fillId="0" borderId="7" xfId="0" applyNumberFormat="1" applyFont="1" applyBorder="1" applyAlignment="1" applyProtection="1">
      <alignment horizontal="center" vertical="center" wrapText="1"/>
      <protection locked="0"/>
    </xf>
    <xf numFmtId="9" fontId="6" fillId="0" borderId="17" xfId="0" applyNumberFormat="1" applyFont="1" applyBorder="1" applyAlignment="1">
      <alignment horizontal="center" vertical="center" wrapText="1"/>
    </xf>
    <xf numFmtId="0" fontId="6" fillId="0" borderId="17" xfId="0" applyFont="1" applyBorder="1" applyAlignment="1">
      <alignment horizontal="center" vertical="center" wrapText="1"/>
    </xf>
    <xf numFmtId="0" fontId="6" fillId="0" borderId="0" xfId="0" applyFont="1" applyAlignment="1">
      <alignment horizontal="center" vertical="center" wrapText="1"/>
    </xf>
    <xf numFmtId="0" fontId="6" fillId="5" borderId="2" xfId="0" applyFont="1" applyFill="1" applyBorder="1" applyAlignment="1" applyProtection="1">
      <alignment horizontal="justify" vertical="center" wrapText="1"/>
      <protection locked="0"/>
    </xf>
    <xf numFmtId="0" fontId="6" fillId="5" borderId="4" xfId="0" applyFont="1" applyFill="1" applyBorder="1" applyAlignment="1" applyProtection="1">
      <alignment horizontal="justify" vertical="center" wrapText="1"/>
      <protection locked="0"/>
    </xf>
    <xf numFmtId="0" fontId="6" fillId="5" borderId="1" xfId="0" applyFont="1" applyFill="1" applyBorder="1" applyAlignment="1">
      <alignment horizontal="center" vertical="center" wrapText="1"/>
    </xf>
    <xf numFmtId="0" fontId="6" fillId="5" borderId="2" xfId="0" applyFont="1" applyFill="1" applyBorder="1" applyAlignment="1">
      <alignment horizontal="center" vertical="center" wrapText="1"/>
    </xf>
    <xf numFmtId="9" fontId="6" fillId="5" borderId="1" xfId="0" applyNumberFormat="1" applyFont="1" applyFill="1" applyBorder="1" applyAlignment="1" applyProtection="1">
      <alignment horizontal="center" vertical="center" wrapText="1"/>
      <protection locked="0"/>
    </xf>
    <xf numFmtId="0" fontId="6" fillId="5" borderId="1" xfId="0" applyFont="1" applyFill="1" applyBorder="1" applyAlignment="1" applyProtection="1">
      <alignment horizontal="center" vertical="center"/>
      <protection locked="0"/>
    </xf>
    <xf numFmtId="9" fontId="6" fillId="5" borderId="1" xfId="0" applyNumberFormat="1" applyFont="1" applyFill="1" applyBorder="1" applyAlignment="1">
      <alignment horizontal="center" vertical="center" wrapText="1"/>
    </xf>
    <xf numFmtId="0" fontId="6" fillId="5" borderId="1" xfId="0" applyFont="1" applyFill="1" applyBorder="1" applyAlignment="1">
      <alignment horizontal="center" vertical="center"/>
    </xf>
    <xf numFmtId="0" fontId="6" fillId="5" borderId="0" xfId="0" applyFont="1" applyFill="1" applyAlignment="1" applyProtection="1">
      <alignment horizontal="justify" vertical="center"/>
      <protection locked="0"/>
    </xf>
    <xf numFmtId="9" fontId="6" fillId="11" borderId="12" xfId="0" applyNumberFormat="1" applyFont="1" applyFill="1" applyBorder="1" applyAlignment="1">
      <alignment horizontal="center" vertical="center" wrapText="1"/>
    </xf>
    <xf numFmtId="0" fontId="6" fillId="11" borderId="16" xfId="0" applyFont="1" applyFill="1" applyBorder="1" applyAlignment="1">
      <alignment horizontal="center" vertical="center"/>
    </xf>
    <xf numFmtId="0" fontId="6" fillId="11" borderId="13" xfId="0" applyFont="1" applyFill="1" applyBorder="1" applyAlignment="1">
      <alignment horizontal="center" vertical="center"/>
    </xf>
    <xf numFmtId="0" fontId="6" fillId="5" borderId="4" xfId="0" applyFont="1" applyFill="1" applyBorder="1" applyAlignment="1">
      <alignment horizontal="center" vertical="center" wrapText="1"/>
    </xf>
    <xf numFmtId="9" fontId="6" fillId="5" borderId="2" xfId="0" applyNumberFormat="1" applyFont="1" applyFill="1" applyBorder="1" applyAlignment="1">
      <alignment horizontal="center" vertical="center"/>
    </xf>
    <xf numFmtId="0" fontId="6" fillId="5" borderId="1" xfId="0" applyFont="1" applyFill="1" applyBorder="1" applyAlignment="1">
      <alignment horizontal="justify" vertical="center" wrapText="1"/>
    </xf>
    <xf numFmtId="9" fontId="6" fillId="5" borderId="4" xfId="0" applyNumberFormat="1" applyFont="1" applyFill="1" applyBorder="1" applyAlignment="1" applyProtection="1">
      <alignment horizontal="center" vertical="center" wrapText="1"/>
      <protection locked="0"/>
    </xf>
    <xf numFmtId="0" fontId="6" fillId="5" borderId="4" xfId="0" applyFont="1" applyFill="1" applyBorder="1" applyAlignment="1" applyProtection="1">
      <alignment horizontal="center" vertical="center" wrapText="1"/>
      <protection locked="0"/>
    </xf>
    <xf numFmtId="9" fontId="6" fillId="11" borderId="17" xfId="0" applyNumberFormat="1" applyFont="1" applyFill="1" applyBorder="1" applyAlignment="1">
      <alignment horizontal="center" vertical="center" wrapText="1"/>
    </xf>
    <xf numFmtId="0" fontId="6" fillId="11" borderId="17" xfId="0" applyFont="1" applyFill="1" applyBorder="1" applyAlignment="1">
      <alignment horizontal="center" vertical="center" wrapText="1"/>
    </xf>
    <xf numFmtId="0" fontId="27" fillId="12" borderId="17" xfId="0" applyFont="1" applyFill="1" applyBorder="1" applyAlignment="1">
      <alignment horizontal="center" vertical="center" wrapText="1"/>
    </xf>
    <xf numFmtId="0" fontId="6" fillId="11" borderId="12" xfId="0" applyFont="1" applyFill="1" applyBorder="1" applyAlignment="1">
      <alignment horizontal="center" vertical="center" wrapText="1"/>
    </xf>
    <xf numFmtId="0" fontId="27" fillId="11" borderId="17" xfId="0" applyFont="1" applyFill="1" applyBorder="1" applyAlignment="1">
      <alignment horizontal="left" vertical="center" wrapText="1"/>
    </xf>
    <xf numFmtId="0" fontId="6" fillId="5" borderId="3" xfId="0" applyFont="1" applyFill="1" applyBorder="1" applyAlignment="1">
      <alignment horizontal="center" vertical="center" wrapText="1"/>
    </xf>
    <xf numFmtId="0" fontId="27" fillId="5" borderId="17" xfId="0" applyFont="1" applyFill="1" applyBorder="1" applyAlignment="1">
      <alignment horizontal="center" vertical="center" wrapText="1"/>
    </xf>
    <xf numFmtId="1" fontId="6" fillId="5" borderId="1" xfId="0" applyNumberFormat="1" applyFont="1" applyFill="1" applyBorder="1" applyAlignment="1">
      <alignment horizontal="center" vertical="center" wrapText="1"/>
    </xf>
    <xf numFmtId="0" fontId="6" fillId="5" borderId="2" xfId="0" applyFont="1" applyFill="1" applyBorder="1" applyAlignment="1" applyProtection="1">
      <alignment horizontal="center" vertical="center" wrapText="1"/>
      <protection locked="0"/>
    </xf>
    <xf numFmtId="9" fontId="6" fillId="5" borderId="2" xfId="0" applyNumberFormat="1" applyFont="1" applyFill="1" applyBorder="1" applyAlignment="1" applyProtection="1">
      <alignment horizontal="center" vertical="center" wrapText="1"/>
      <protection locked="0"/>
    </xf>
    <xf numFmtId="0" fontId="5" fillId="5" borderId="1" xfId="0" applyFont="1" applyFill="1" applyBorder="1" applyAlignment="1" applyProtection="1">
      <alignment horizontal="center" vertical="center" wrapText="1"/>
      <protection locked="0"/>
    </xf>
    <xf numFmtId="0" fontId="5" fillId="5" borderId="10" xfId="0" applyFont="1" applyFill="1" applyBorder="1" applyAlignment="1" applyProtection="1">
      <alignment horizontal="justify" vertical="center" wrapText="1"/>
      <protection locked="0"/>
    </xf>
    <xf numFmtId="0" fontId="5" fillId="5" borderId="1" xfId="0" applyFont="1" applyFill="1" applyBorder="1" applyAlignment="1" applyProtection="1">
      <alignment horizontal="justify" vertical="center" wrapText="1"/>
      <protection locked="0"/>
    </xf>
    <xf numFmtId="0" fontId="5" fillId="2" borderId="1" xfId="0" applyFont="1" applyFill="1" applyBorder="1" applyAlignment="1" applyProtection="1">
      <alignment horizontal="justify" vertical="center" wrapText="1"/>
      <protection locked="0"/>
    </xf>
    <xf numFmtId="0" fontId="5" fillId="2" borderId="1" xfId="0" applyFont="1" applyFill="1" applyBorder="1" applyAlignment="1" applyProtection="1">
      <alignment horizontal="center" vertical="center" wrapText="1"/>
      <protection locked="0"/>
    </xf>
    <xf numFmtId="9" fontId="5" fillId="2" borderId="1" xfId="0" applyNumberFormat="1" applyFont="1" applyFill="1" applyBorder="1" applyAlignment="1" applyProtection="1">
      <alignment horizontal="center" vertical="center" wrapText="1"/>
      <protection locked="0"/>
    </xf>
    <xf numFmtId="0" fontId="5" fillId="5" borderId="2"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27" fillId="5" borderId="18" xfId="0" applyFont="1" applyFill="1" applyBorder="1" applyAlignment="1">
      <alignment horizontal="center" vertical="center" wrapText="1"/>
    </xf>
    <xf numFmtId="0" fontId="27" fillId="12" borderId="12" xfId="0" applyFont="1" applyFill="1" applyBorder="1" applyAlignment="1">
      <alignment horizontal="center" vertical="center" wrapText="1"/>
    </xf>
    <xf numFmtId="3" fontId="6" fillId="0" borderId="1" xfId="0" applyNumberFormat="1" applyFont="1" applyBorder="1" applyAlignment="1" applyProtection="1">
      <alignment horizontal="center" vertical="center" wrapText="1"/>
      <protection locked="0"/>
    </xf>
    <xf numFmtId="0" fontId="6" fillId="12" borderId="17" xfId="0" applyFont="1" applyFill="1" applyBorder="1" applyAlignment="1">
      <alignment horizontal="justify" vertical="center" wrapText="1"/>
    </xf>
    <xf numFmtId="3" fontId="6" fillId="5" borderId="1" xfId="0" applyNumberFormat="1" applyFont="1" applyFill="1" applyBorder="1" applyAlignment="1" applyProtection="1">
      <alignment horizontal="center" vertical="center" wrapText="1"/>
      <protection locked="0"/>
    </xf>
    <xf numFmtId="0" fontId="27" fillId="2" borderId="1" xfId="0" applyFont="1" applyFill="1" applyBorder="1" applyAlignment="1">
      <alignment horizontal="center" vertical="center"/>
    </xf>
    <xf numFmtId="0" fontId="27" fillId="2" borderId="1" xfId="0" applyFont="1" applyFill="1" applyBorder="1" applyAlignment="1">
      <alignment horizontal="center" vertical="center" wrapText="1"/>
    </xf>
    <xf numFmtId="3" fontId="5" fillId="2" borderId="2" xfId="8" applyNumberFormat="1" applyFont="1" applyFill="1" applyBorder="1" applyAlignment="1" applyProtection="1">
      <alignment horizontal="center" vertical="center" wrapText="1"/>
      <protection locked="0"/>
    </xf>
    <xf numFmtId="0" fontId="5" fillId="2" borderId="2" xfId="8" applyFont="1" applyFill="1" applyBorder="1" applyAlignment="1" applyProtection="1">
      <alignment horizontal="center" vertical="center" wrapText="1"/>
      <protection locked="0"/>
    </xf>
    <xf numFmtId="0" fontId="5" fillId="2" borderId="2" xfId="8" applyFont="1" applyFill="1" applyBorder="1" applyAlignment="1">
      <alignment horizontal="center" vertical="center" wrapText="1"/>
    </xf>
    <xf numFmtId="0" fontId="6" fillId="0" borderId="4" xfId="0" applyFont="1" applyBorder="1" applyAlignment="1">
      <alignment horizontal="center" vertical="center" wrapText="1"/>
    </xf>
    <xf numFmtId="0" fontId="5" fillId="0" borderId="1" xfId="0" applyFont="1" applyBorder="1" applyAlignment="1" applyProtection="1">
      <alignment horizontal="center" vertical="center" wrapText="1"/>
      <protection locked="0"/>
    </xf>
    <xf numFmtId="0" fontId="5" fillId="0" borderId="4" xfId="0" applyFont="1" applyBorder="1" applyAlignment="1">
      <alignment horizontal="center" vertical="center" wrapText="1"/>
    </xf>
    <xf numFmtId="0" fontId="5" fillId="5" borderId="2" xfId="0" applyFont="1" applyFill="1" applyBorder="1" applyAlignment="1">
      <alignment horizontal="justify" vertical="center" wrapText="1"/>
    </xf>
    <xf numFmtId="9" fontId="5" fillId="5" borderId="1" xfId="0" applyNumberFormat="1" applyFont="1" applyFill="1" applyBorder="1" applyAlignment="1" applyProtection="1">
      <alignment horizontal="center" vertical="center" wrapText="1"/>
      <protection locked="0"/>
    </xf>
    <xf numFmtId="0" fontId="5" fillId="5" borderId="1" xfId="0" applyFont="1" applyFill="1" applyBorder="1" applyAlignment="1">
      <alignment horizontal="center" vertical="center"/>
    </xf>
    <xf numFmtId="0" fontId="5" fillId="0" borderId="1" xfId="0" applyFont="1" applyBorder="1" applyAlignment="1" applyProtection="1">
      <alignment horizontal="center" vertical="center"/>
      <protection locked="0"/>
    </xf>
    <xf numFmtId="0" fontId="6" fillId="5" borderId="3" xfId="0" applyFont="1" applyFill="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6" fillId="0" borderId="3" xfId="0" applyFont="1" applyBorder="1" applyAlignment="1">
      <alignment horizontal="center" vertical="center" wrapText="1"/>
    </xf>
    <xf numFmtId="0" fontId="6" fillId="0" borderId="3" xfId="0" applyFont="1" applyBorder="1" applyAlignment="1" applyProtection="1">
      <alignment horizontal="center" vertical="center"/>
      <protection locked="0"/>
    </xf>
    <xf numFmtId="0" fontId="5" fillId="0" borderId="1" xfId="0" applyFont="1" applyBorder="1" applyAlignment="1" applyProtection="1">
      <alignment horizontal="justify" vertical="center" wrapText="1"/>
      <protection locked="0"/>
    </xf>
    <xf numFmtId="0" fontId="6" fillId="5" borderId="14" xfId="0" applyFont="1" applyFill="1" applyBorder="1" applyAlignment="1">
      <alignment horizontal="justify" vertical="center" wrapText="1"/>
    </xf>
    <xf numFmtId="0" fontId="6" fillId="5" borderId="15" xfId="0" applyFont="1" applyFill="1" applyBorder="1" applyAlignment="1">
      <alignment horizontal="justify" vertical="center" wrapText="1"/>
    </xf>
    <xf numFmtId="0" fontId="6" fillId="0" borderId="2" xfId="0" applyFont="1" applyBorder="1" applyAlignment="1" applyProtection="1">
      <alignment horizontal="justify" vertical="center" wrapText="1"/>
      <protection locked="0"/>
    </xf>
    <xf numFmtId="0" fontId="6" fillId="0" borderId="11" xfId="0" applyFont="1" applyBorder="1" applyAlignment="1" applyProtection="1">
      <alignment horizontal="justify" vertical="center" wrapText="1"/>
      <protection locked="0"/>
    </xf>
    <xf numFmtId="0" fontId="6" fillId="5" borderId="2" xfId="0" applyFont="1" applyFill="1" applyBorder="1" applyAlignment="1">
      <alignment horizontal="justify" vertical="center"/>
    </xf>
    <xf numFmtId="0" fontId="6" fillId="5" borderId="1" xfId="0" applyFont="1" applyFill="1" applyBorder="1" applyAlignment="1" applyProtection="1">
      <alignment horizontal="justify" vertical="center"/>
      <protection locked="0"/>
    </xf>
    <xf numFmtId="0" fontId="6" fillId="0" borderId="17" xfId="0" applyFont="1" applyBorder="1" applyAlignment="1">
      <alignment horizontal="left" vertical="center" wrapText="1"/>
    </xf>
    <xf numFmtId="0" fontId="6" fillId="5" borderId="12" xfId="0" applyFont="1" applyFill="1" applyBorder="1" applyAlignment="1">
      <alignment horizontal="justify" vertical="center" wrapText="1"/>
    </xf>
    <xf numFmtId="0" fontId="6" fillId="5" borderId="17" xfId="0" applyFont="1" applyFill="1" applyBorder="1" applyAlignment="1">
      <alignment horizontal="justify" vertical="center" wrapText="1"/>
    </xf>
    <xf numFmtId="0" fontId="5" fillId="0" borderId="2" xfId="8" applyFont="1" applyBorder="1" applyAlignment="1" applyProtection="1">
      <alignment horizontal="justify" vertical="center" wrapText="1"/>
      <protection locked="0"/>
    </xf>
    <xf numFmtId="0" fontId="27" fillId="5" borderId="1" xfId="0" applyFont="1" applyFill="1" applyBorder="1" applyAlignment="1">
      <alignment horizontal="center" vertical="center" wrapText="1"/>
    </xf>
    <xf numFmtId="0" fontId="27" fillId="5" borderId="1" xfId="0" applyFont="1" applyFill="1" applyBorder="1" applyAlignment="1">
      <alignment horizontal="justify" vertical="center" wrapText="1"/>
    </xf>
    <xf numFmtId="9" fontId="27" fillId="5" borderId="1" xfId="0" applyNumberFormat="1" applyFont="1" applyFill="1" applyBorder="1" applyAlignment="1">
      <alignment horizontal="center" vertical="center" wrapText="1"/>
    </xf>
    <xf numFmtId="0" fontId="6" fillId="0" borderId="3" xfId="0" applyFont="1" applyBorder="1" applyAlignment="1">
      <alignment horizontal="center" vertical="center"/>
    </xf>
    <xf numFmtId="0" fontId="6" fillId="0" borderId="19" xfId="0" applyFont="1" applyBorder="1" applyAlignment="1">
      <alignment horizontal="justify" vertical="center" wrapText="1"/>
    </xf>
    <xf numFmtId="0" fontId="27" fillId="0" borderId="4" xfId="0" applyFont="1" applyBorder="1" applyAlignment="1">
      <alignment horizontal="justify" vertical="center" wrapText="1"/>
    </xf>
    <xf numFmtId="9" fontId="6" fillId="0" borderId="4" xfId="0" applyNumberFormat="1" applyFont="1" applyBorder="1" applyAlignment="1" applyProtection="1">
      <alignment horizontal="center" vertical="center" wrapText="1"/>
      <protection locked="0"/>
    </xf>
    <xf numFmtId="0" fontId="6" fillId="0" borderId="4" xfId="0" applyFont="1" applyBorder="1" applyAlignment="1" applyProtection="1">
      <alignment horizontal="justify" vertical="center" wrapText="1"/>
      <protection locked="0"/>
    </xf>
    <xf numFmtId="9" fontId="27" fillId="0" borderId="4" xfId="0" applyNumberFormat="1" applyFont="1" applyBorder="1" applyAlignment="1">
      <alignment horizontal="center" vertical="center" wrapText="1"/>
    </xf>
    <xf numFmtId="0" fontId="27" fillId="0" borderId="28" xfId="0" applyFont="1" applyBorder="1" applyAlignment="1">
      <alignment horizontal="center" vertical="center" wrapText="1"/>
    </xf>
    <xf numFmtId="0" fontId="27" fillId="0" borderId="18" xfId="0" applyFont="1" applyBorder="1" applyAlignment="1">
      <alignment horizontal="center" vertical="center" wrapText="1"/>
    </xf>
    <xf numFmtId="0" fontId="27" fillId="5" borderId="12" xfId="0" applyFont="1" applyFill="1" applyBorder="1" applyAlignment="1">
      <alignment horizontal="center" vertical="center"/>
    </xf>
    <xf numFmtId="0" fontId="27" fillId="5" borderId="18" xfId="0" applyFont="1" applyFill="1" applyBorder="1" applyAlignment="1">
      <alignment horizontal="justify" vertical="center" wrapText="1"/>
    </xf>
    <xf numFmtId="9" fontId="27" fillId="5" borderId="18" xfId="0" applyNumberFormat="1" applyFont="1" applyFill="1" applyBorder="1" applyAlignment="1">
      <alignment horizontal="center" vertical="center" wrapText="1"/>
    </xf>
    <xf numFmtId="9" fontId="27" fillId="5" borderId="18" xfId="0" applyNumberFormat="1" applyFont="1" applyFill="1" applyBorder="1" applyAlignment="1">
      <alignment horizontal="justify" vertical="center" wrapText="1"/>
    </xf>
    <xf numFmtId="9" fontId="27" fillId="5" borderId="18" xfId="1" applyFont="1" applyFill="1" applyBorder="1" applyAlignment="1">
      <alignment horizontal="center" vertical="center" wrapText="1"/>
    </xf>
    <xf numFmtId="9" fontId="27" fillId="5" borderId="17" xfId="0" applyNumberFormat="1" applyFont="1" applyFill="1" applyBorder="1" applyAlignment="1">
      <alignment horizontal="center" vertical="center" wrapText="1"/>
    </xf>
    <xf numFmtId="0" fontId="27" fillId="5" borderId="17" xfId="0" applyFont="1" applyFill="1" applyBorder="1" applyAlignment="1">
      <alignment horizontal="justify" vertical="center" wrapText="1"/>
    </xf>
    <xf numFmtId="0" fontId="27" fillId="5" borderId="17" xfId="0" applyFont="1" applyFill="1" applyBorder="1" applyAlignment="1">
      <alignment horizontal="left" vertical="center" wrapText="1"/>
    </xf>
    <xf numFmtId="0" fontId="27" fillId="0" borderId="17" xfId="0" applyFont="1" applyBorder="1" applyAlignment="1">
      <alignment horizontal="center" vertical="center" wrapText="1"/>
    </xf>
    <xf numFmtId="0" fontId="27" fillId="0" borderId="17" xfId="0" applyFont="1" applyBorder="1" applyAlignment="1">
      <alignment horizontal="justify" vertical="center" wrapText="1"/>
    </xf>
    <xf numFmtId="9" fontId="6" fillId="0" borderId="1" xfId="1" applyFont="1" applyFill="1" applyBorder="1" applyAlignment="1" applyProtection="1">
      <alignment horizontal="center" vertical="center" wrapText="1"/>
      <protection locked="0"/>
    </xf>
    <xf numFmtId="9" fontId="27" fillId="0" borderId="17" xfId="1" applyFont="1" applyFill="1" applyBorder="1" applyAlignment="1">
      <alignment horizontal="center" vertical="center" wrapText="1"/>
    </xf>
    <xf numFmtId="0" fontId="6" fillId="5" borderId="0" xfId="0" applyFont="1" applyFill="1" applyAlignment="1">
      <alignment horizontal="center" vertical="center" wrapText="1"/>
    </xf>
    <xf numFmtId="9" fontId="27" fillId="5" borderId="17" xfId="1" applyFont="1" applyFill="1" applyBorder="1" applyAlignment="1">
      <alignment horizontal="center" vertical="center" wrapText="1"/>
    </xf>
    <xf numFmtId="9" fontId="27" fillId="0" borderId="17" xfId="0" applyNumberFormat="1" applyFont="1" applyBorder="1" applyAlignment="1">
      <alignment horizontal="center" vertical="center" wrapText="1"/>
    </xf>
    <xf numFmtId="164" fontId="27" fillId="0" borderId="17" xfId="0" applyNumberFormat="1" applyFont="1" applyBorder="1" applyAlignment="1">
      <alignment horizontal="center" vertical="center" wrapText="1"/>
    </xf>
    <xf numFmtId="0" fontId="6" fillId="0" borderId="0" xfId="0" applyFont="1" applyAlignment="1">
      <alignment horizontal="justify" vertical="center"/>
    </xf>
    <xf numFmtId="9" fontId="6" fillId="0" borderId="1" xfId="0" applyNumberFormat="1" applyFont="1" applyBorder="1" applyAlignment="1">
      <alignment horizontal="center" vertical="center" wrapText="1"/>
    </xf>
    <xf numFmtId="9" fontId="6" fillId="0" borderId="1" xfId="0" applyNumberFormat="1" applyFont="1" applyBorder="1" applyAlignment="1">
      <alignment horizontal="justify" vertical="center" wrapText="1"/>
    </xf>
    <xf numFmtId="9" fontId="6" fillId="5" borderId="1" xfId="1" applyFont="1" applyFill="1" applyBorder="1" applyAlignment="1" applyProtection="1">
      <alignment horizontal="center" vertical="center" wrapText="1"/>
      <protection locked="0"/>
    </xf>
    <xf numFmtId="9" fontId="6" fillId="5" borderId="2" xfId="0" applyNumberFormat="1" applyFont="1" applyFill="1" applyBorder="1" applyAlignment="1">
      <alignment horizontal="center" vertical="center" wrapText="1"/>
    </xf>
    <xf numFmtId="9" fontId="5" fillId="5" borderId="2" xfId="0" applyNumberFormat="1" applyFont="1" applyFill="1" applyBorder="1" applyAlignment="1" applyProtection="1">
      <alignment horizontal="center" vertical="center" wrapText="1"/>
      <protection locked="0"/>
    </xf>
    <xf numFmtId="9" fontId="6" fillId="0" borderId="2" xfId="0" applyNumberFormat="1" applyFont="1" applyBorder="1" applyAlignment="1">
      <alignment horizontal="center" vertical="center" wrapText="1"/>
    </xf>
    <xf numFmtId="9" fontId="6" fillId="0" borderId="2" xfId="0" applyNumberFormat="1" applyFont="1" applyBorder="1" applyAlignment="1" applyProtection="1">
      <alignment horizontal="center" vertical="center" wrapText="1"/>
      <protection locked="0"/>
    </xf>
    <xf numFmtId="3" fontId="6" fillId="5" borderId="2" xfId="0" applyNumberFormat="1" applyFont="1" applyFill="1" applyBorder="1" applyAlignment="1" applyProtection="1">
      <alignment horizontal="center" vertical="center" wrapText="1"/>
      <protection locked="0"/>
    </xf>
    <xf numFmtId="0" fontId="6" fillId="5" borderId="1" xfId="2" applyFont="1" applyFill="1" applyBorder="1" applyAlignment="1" applyProtection="1">
      <alignment horizontal="center" vertical="center" wrapText="1"/>
      <protection locked="0"/>
    </xf>
    <xf numFmtId="1" fontId="6" fillId="5" borderId="1" xfId="1" applyNumberFormat="1" applyFont="1" applyFill="1" applyBorder="1" applyAlignment="1" applyProtection="1">
      <alignment horizontal="center" vertical="center" wrapText="1"/>
      <protection locked="0"/>
    </xf>
    <xf numFmtId="1" fontId="6" fillId="5" borderId="1" xfId="0" applyNumberFormat="1" applyFont="1" applyFill="1" applyBorder="1" applyAlignment="1" applyProtection="1">
      <alignment horizontal="center" vertical="center" wrapText="1"/>
      <protection locked="0"/>
    </xf>
    <xf numFmtId="1" fontId="6" fillId="5" borderId="2" xfId="0" applyNumberFormat="1" applyFont="1" applyFill="1" applyBorder="1" applyAlignment="1">
      <alignment horizontal="center" vertical="center" wrapText="1"/>
    </xf>
    <xf numFmtId="3" fontId="6" fillId="5" borderId="1" xfId="0" applyNumberFormat="1" applyFont="1" applyFill="1" applyBorder="1" applyAlignment="1">
      <alignment horizontal="center" vertical="center"/>
    </xf>
    <xf numFmtId="1" fontId="6" fillId="5" borderId="2" xfId="0" applyNumberFormat="1" applyFont="1" applyFill="1" applyBorder="1" applyAlignment="1" applyProtection="1">
      <alignment horizontal="center" vertical="center" wrapText="1"/>
      <protection locked="0"/>
    </xf>
    <xf numFmtId="9" fontId="6" fillId="0" borderId="1" xfId="0" applyNumberFormat="1" applyFont="1" applyBorder="1" applyAlignment="1" applyProtection="1">
      <alignment horizontal="justify" vertical="center" wrapText="1"/>
      <protection locked="0"/>
    </xf>
    <xf numFmtId="9" fontId="5" fillId="5" borderId="1" xfId="1" applyFont="1" applyFill="1" applyBorder="1" applyAlignment="1" applyProtection="1">
      <alignment horizontal="center" vertical="center" wrapText="1"/>
      <protection locked="0"/>
    </xf>
    <xf numFmtId="1" fontId="5" fillId="0" borderId="1" xfId="0" applyNumberFormat="1" applyFont="1" applyBorder="1" applyAlignment="1" applyProtection="1">
      <alignment horizontal="center" vertical="center" wrapText="1"/>
      <protection locked="0"/>
    </xf>
    <xf numFmtId="3" fontId="5" fillId="0" borderId="1" xfId="0" applyNumberFormat="1" applyFont="1" applyBorder="1" applyAlignment="1" applyProtection="1">
      <alignment horizontal="center" vertical="center" wrapText="1"/>
      <protection locked="0"/>
    </xf>
    <xf numFmtId="0" fontId="5" fillId="0" borderId="1" xfId="0" applyFont="1" applyBorder="1" applyAlignment="1" applyProtection="1">
      <alignment vertical="center" wrapText="1"/>
      <protection locked="0"/>
    </xf>
    <xf numFmtId="1" fontId="6" fillId="5" borderId="4" xfId="0" applyNumberFormat="1" applyFont="1" applyFill="1" applyBorder="1" applyAlignment="1" applyProtection="1">
      <alignment horizontal="center" vertical="center" wrapText="1"/>
      <protection locked="0"/>
    </xf>
    <xf numFmtId="0" fontId="27" fillId="5" borderId="4" xfId="0" applyFont="1" applyFill="1" applyBorder="1" applyAlignment="1" applyProtection="1">
      <alignment horizontal="justify" vertical="center" wrapText="1"/>
      <protection locked="0"/>
    </xf>
    <xf numFmtId="1" fontId="6" fillId="5" borderId="4" xfId="0" applyNumberFormat="1" applyFont="1" applyFill="1" applyBorder="1" applyAlignment="1">
      <alignment horizontal="center" vertical="center" wrapText="1"/>
    </xf>
    <xf numFmtId="9" fontId="6" fillId="5" borderId="4" xfId="0" applyNumberFormat="1" applyFont="1" applyFill="1" applyBorder="1" applyAlignment="1">
      <alignment horizontal="center" vertical="center" wrapText="1"/>
    </xf>
    <xf numFmtId="0" fontId="5" fillId="5" borderId="1" xfId="0" applyFont="1" applyFill="1" applyBorder="1" applyAlignment="1" applyProtection="1">
      <alignment horizontal="center" vertical="center"/>
      <protection locked="0"/>
    </xf>
    <xf numFmtId="0" fontId="6" fillId="5" borderId="2" xfId="0" applyFont="1" applyFill="1" applyBorder="1" applyAlignment="1" applyProtection="1">
      <alignment horizontal="center" vertical="center"/>
      <protection locked="0"/>
    </xf>
    <xf numFmtId="0" fontId="6" fillId="5" borderId="17" xfId="0" applyFont="1" applyFill="1" applyBorder="1" applyAlignment="1">
      <alignment horizontal="center" vertical="center" wrapText="1"/>
    </xf>
    <xf numFmtId="9" fontId="6" fillId="0" borderId="1" xfId="1" applyFont="1" applyFill="1" applyBorder="1" applyAlignment="1" applyProtection="1">
      <alignment horizontal="center" vertical="center" wrapText="1"/>
    </xf>
    <xf numFmtId="9" fontId="6" fillId="5" borderId="1" xfId="0" applyNumberFormat="1" applyFont="1" applyFill="1" applyBorder="1" applyAlignment="1">
      <alignment horizontal="center" vertical="center"/>
    </xf>
    <xf numFmtId="0" fontId="6" fillId="5" borderId="1" xfId="0" applyFont="1" applyFill="1" applyBorder="1" applyAlignment="1" applyProtection="1">
      <alignment horizontal="left" vertical="center" wrapText="1"/>
      <protection locked="0"/>
    </xf>
    <xf numFmtId="0" fontId="6" fillId="5" borderId="31" xfId="0" applyFont="1" applyFill="1" applyBorder="1" applyAlignment="1">
      <alignment horizontal="center" vertical="center" wrapText="1"/>
    </xf>
    <xf numFmtId="0" fontId="6" fillId="5" borderId="31" xfId="0" applyFont="1" applyFill="1" applyBorder="1" applyAlignment="1">
      <alignment horizontal="justify" vertical="center" wrapText="1"/>
    </xf>
    <xf numFmtId="0" fontId="6" fillId="5" borderId="31" xfId="0" applyFont="1" applyFill="1" applyBorder="1" applyAlignment="1" applyProtection="1">
      <alignment horizontal="center" vertical="center" wrapText="1"/>
      <protection locked="0"/>
    </xf>
    <xf numFmtId="0" fontId="6" fillId="5" borderId="31" xfId="0" applyFont="1" applyFill="1" applyBorder="1" applyAlignment="1" applyProtection="1">
      <alignment horizontal="justify" vertical="center" wrapText="1"/>
      <protection locked="0"/>
    </xf>
    <xf numFmtId="9" fontId="5" fillId="0" borderId="1" xfId="1" applyFont="1" applyFill="1" applyBorder="1" applyAlignment="1" applyProtection="1">
      <alignment horizontal="center" vertical="center" wrapText="1"/>
      <protection locked="0"/>
    </xf>
    <xf numFmtId="9" fontId="5" fillId="0" borderId="1" xfId="0" applyNumberFormat="1" applyFont="1" applyBorder="1" applyAlignment="1">
      <alignment horizontal="center" vertical="center" wrapText="1"/>
    </xf>
    <xf numFmtId="9" fontId="6" fillId="0" borderId="11" xfId="0" applyNumberFormat="1" applyFont="1" applyBorder="1" applyAlignment="1">
      <alignment horizontal="center" vertical="center" wrapText="1"/>
    </xf>
    <xf numFmtId="9" fontId="6" fillId="0" borderId="7" xfId="0" applyNumberFormat="1" applyFont="1" applyBorder="1" applyAlignment="1">
      <alignment horizontal="center" vertical="center" wrapText="1"/>
    </xf>
    <xf numFmtId="0" fontId="27" fillId="0" borderId="1" xfId="0" applyFont="1" applyBorder="1" applyAlignment="1">
      <alignment horizontal="center" vertical="center" wrapText="1"/>
    </xf>
    <xf numFmtId="0" fontId="27" fillId="0" borderId="1" xfId="0" applyFont="1" applyBorder="1" applyAlignment="1">
      <alignment horizontal="center" vertical="center"/>
    </xf>
    <xf numFmtId="3" fontId="5" fillId="0" borderId="2" xfId="8" applyNumberFormat="1" applyFont="1" applyBorder="1" applyAlignment="1" applyProtection="1">
      <alignment horizontal="center" vertical="center" wrapText="1"/>
      <protection locked="0"/>
    </xf>
    <xf numFmtId="9" fontId="6" fillId="5" borderId="17" xfId="0" applyNumberFormat="1" applyFont="1" applyFill="1" applyBorder="1" applyAlignment="1">
      <alignment horizontal="center" vertical="center" wrapText="1"/>
    </xf>
    <xf numFmtId="0" fontId="6" fillId="5" borderId="17" xfId="0" applyFont="1" applyFill="1" applyBorder="1" applyAlignment="1">
      <alignment horizontal="left" vertical="center" wrapText="1"/>
    </xf>
    <xf numFmtId="0" fontId="6" fillId="5" borderId="12" xfId="0" applyFont="1" applyFill="1" applyBorder="1" applyAlignment="1">
      <alignment horizontal="center" vertical="center" wrapText="1"/>
    </xf>
    <xf numFmtId="0" fontId="27" fillId="5" borderId="12" xfId="0" applyFont="1" applyFill="1" applyBorder="1" applyAlignment="1">
      <alignment horizontal="center" vertical="center" wrapText="1"/>
    </xf>
    <xf numFmtId="9" fontId="6" fillId="5" borderId="1" xfId="1" applyFont="1" applyFill="1" applyBorder="1" applyAlignment="1" applyProtection="1">
      <alignment horizontal="center" vertical="center" wrapText="1"/>
    </xf>
    <xf numFmtId="9" fontId="6" fillId="5" borderId="3" xfId="1" applyFont="1" applyFill="1" applyBorder="1" applyAlignment="1" applyProtection="1">
      <alignment horizontal="center" vertical="center" wrapText="1"/>
      <protection locked="0"/>
    </xf>
    <xf numFmtId="9" fontId="6" fillId="5" borderId="3" xfId="1" applyFont="1" applyFill="1" applyBorder="1" applyAlignment="1" applyProtection="1">
      <alignment horizontal="center" vertical="center" wrapText="1"/>
    </xf>
    <xf numFmtId="9" fontId="5" fillId="5" borderId="1" xfId="0" applyNumberFormat="1" applyFont="1" applyFill="1" applyBorder="1" applyAlignment="1">
      <alignment horizontal="center" vertical="center" wrapText="1"/>
    </xf>
    <xf numFmtId="1" fontId="5" fillId="5" borderId="1" xfId="0" applyNumberFormat="1" applyFont="1" applyFill="1" applyBorder="1" applyAlignment="1">
      <alignment horizontal="center" vertical="center" wrapText="1"/>
    </xf>
    <xf numFmtId="0" fontId="6" fillId="5" borderId="2"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6" fillId="5" borderId="2" xfId="0" applyFont="1" applyFill="1" applyBorder="1" applyAlignment="1">
      <alignment horizontal="justify" vertical="center" wrapText="1"/>
    </xf>
    <xf numFmtId="0" fontId="6" fillId="5" borderId="1"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6" fillId="5" borderId="3" xfId="0" applyFont="1" applyFill="1" applyBorder="1" applyAlignment="1">
      <alignment horizontal="justify" vertical="center" wrapText="1"/>
    </xf>
    <xf numFmtId="0" fontId="6" fillId="5" borderId="4"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6" fillId="5" borderId="4" xfId="0" applyFont="1" applyFill="1" applyBorder="1" applyAlignment="1">
      <alignment horizontal="justify" vertical="center" wrapText="1"/>
    </xf>
    <xf numFmtId="0" fontId="6" fillId="5" borderId="1" xfId="0" applyFont="1" applyFill="1" applyBorder="1" applyAlignment="1">
      <alignment horizontal="center" vertical="center"/>
    </xf>
    <xf numFmtId="0" fontId="6" fillId="0" borderId="2" xfId="0" applyFont="1" applyBorder="1" applyAlignment="1" applyProtection="1">
      <alignment horizontal="center" vertical="center" wrapText="1"/>
      <protection locked="0"/>
    </xf>
    <xf numFmtId="9" fontId="6" fillId="0" borderId="2" xfId="0" applyNumberFormat="1" applyFont="1" applyBorder="1" applyAlignment="1" applyProtection="1">
      <alignment horizontal="center" vertical="center" wrapText="1"/>
      <protection locked="0"/>
    </xf>
    <xf numFmtId="0" fontId="6" fillId="0" borderId="1" xfId="0" applyFont="1" applyBorder="1" applyAlignment="1">
      <alignment horizontal="center" vertical="center" wrapText="1"/>
    </xf>
    <xf numFmtId="0" fontId="6" fillId="0" borderId="4" xfId="0" applyFont="1" applyBorder="1" applyAlignment="1" applyProtection="1">
      <alignment horizontal="center" vertical="center" wrapText="1"/>
      <protection locked="0"/>
    </xf>
    <xf numFmtId="9" fontId="6" fillId="0" borderId="4" xfId="0" applyNumberFormat="1" applyFont="1" applyBorder="1" applyAlignment="1" applyProtection="1">
      <alignment horizontal="center" vertical="center" wrapText="1"/>
      <protection locked="0"/>
    </xf>
    <xf numFmtId="0" fontId="6" fillId="0" borderId="1" xfId="0" applyFont="1" applyBorder="1" applyAlignment="1">
      <alignment horizontal="center" vertical="center"/>
    </xf>
    <xf numFmtId="0" fontId="5" fillId="5" borderId="2" xfId="0" applyFont="1" applyFill="1" applyBorder="1" applyAlignment="1">
      <alignment horizontal="justify" vertical="center" wrapText="1"/>
    </xf>
    <xf numFmtId="0" fontId="5" fillId="5" borderId="3" xfId="0" applyFont="1" applyFill="1" applyBorder="1" applyAlignment="1">
      <alignment horizontal="justify" vertical="center" wrapText="1"/>
    </xf>
    <xf numFmtId="0" fontId="6" fillId="0" borderId="2" xfId="0" applyFont="1" applyBorder="1" applyAlignment="1">
      <alignment horizontal="justify" vertical="center"/>
    </xf>
    <xf numFmtId="0" fontId="6" fillId="0" borderId="2" xfId="0" applyFont="1" applyBorder="1" applyAlignment="1" applyProtection="1">
      <alignment horizontal="center" vertical="center"/>
      <protection locked="0"/>
    </xf>
    <xf numFmtId="0" fontId="6" fillId="0" borderId="1" xfId="0" applyFont="1" applyBorder="1" applyAlignment="1" applyProtection="1">
      <alignment horizontal="justify" vertical="center" wrapText="1"/>
      <protection locked="0"/>
    </xf>
    <xf numFmtId="0" fontId="6" fillId="0" borderId="3" xfId="0" applyFont="1" applyBorder="1" applyAlignment="1">
      <alignment horizontal="justify" vertical="center"/>
    </xf>
    <xf numFmtId="0" fontId="6" fillId="0" borderId="3" xfId="0" applyFont="1" applyBorder="1" applyAlignment="1" applyProtection="1">
      <alignment horizontal="center" vertical="center"/>
      <protection locked="0"/>
    </xf>
    <xf numFmtId="0" fontId="6" fillId="5" borderId="2" xfId="0" applyFont="1" applyFill="1" applyBorder="1" applyAlignment="1">
      <alignment horizontal="center" vertical="center"/>
    </xf>
    <xf numFmtId="0" fontId="6" fillId="5" borderId="9" xfId="0" applyFont="1" applyFill="1" applyBorder="1" applyAlignment="1">
      <alignment horizontal="justify" vertical="center" wrapText="1"/>
    </xf>
    <xf numFmtId="0" fontId="6" fillId="5" borderId="3" xfId="0" applyFont="1" applyFill="1" applyBorder="1" applyAlignment="1">
      <alignment horizontal="center" vertical="center"/>
    </xf>
    <xf numFmtId="0" fontId="6" fillId="5" borderId="19" xfId="0" applyFont="1" applyFill="1" applyBorder="1" applyAlignment="1">
      <alignment horizontal="justify" vertical="center" wrapText="1"/>
    </xf>
    <xf numFmtId="0" fontId="27" fillId="5" borderId="21" xfId="0" applyFont="1" applyFill="1" applyBorder="1" applyAlignment="1">
      <alignment horizontal="justify" vertical="center" wrapText="1"/>
    </xf>
    <xf numFmtId="0" fontId="6" fillId="5" borderId="29" xfId="0" applyFont="1" applyFill="1" applyBorder="1" applyAlignment="1">
      <alignment horizontal="center" vertical="center"/>
    </xf>
    <xf numFmtId="0" fontId="6" fillId="5" borderId="30" xfId="0" applyFont="1" applyFill="1" applyBorder="1" applyAlignment="1">
      <alignment horizontal="justify" vertical="center" wrapText="1"/>
    </xf>
    <xf numFmtId="0" fontId="27" fillId="5" borderId="22" xfId="0" applyFont="1" applyFill="1" applyBorder="1" applyAlignment="1">
      <alignment horizontal="justify" vertical="center" wrapText="1"/>
    </xf>
    <xf numFmtId="0" fontId="6" fillId="0" borderId="23" xfId="0" applyFont="1" applyBorder="1" applyAlignment="1" applyProtection="1">
      <alignment horizontal="justify" vertical="center" wrapText="1"/>
      <protection locked="0"/>
    </xf>
    <xf numFmtId="0" fontId="6" fillId="0" borderId="25" xfId="0" applyFont="1" applyBorder="1" applyAlignment="1" applyProtection="1">
      <alignment horizontal="justify" vertical="center" wrapText="1"/>
      <protection locked="0"/>
    </xf>
    <xf numFmtId="0" fontId="6" fillId="0" borderId="2" xfId="0" applyFont="1" applyBorder="1" applyAlignment="1" applyProtection="1">
      <alignment horizontal="justify" vertical="center" wrapText="1"/>
      <protection locked="0"/>
    </xf>
    <xf numFmtId="0" fontId="6" fillId="0" borderId="4" xfId="0" applyFont="1" applyBorder="1" applyAlignment="1" applyProtection="1">
      <alignment horizontal="justify" vertical="center" wrapText="1"/>
      <protection locked="0"/>
    </xf>
    <xf numFmtId="0" fontId="28" fillId="5" borderId="2" xfId="0" applyFont="1" applyFill="1" applyBorder="1" applyAlignment="1">
      <alignment horizontal="center" vertical="center" wrapText="1"/>
    </xf>
    <xf numFmtId="0" fontId="28" fillId="5" borderId="3" xfId="0" applyFont="1" applyFill="1" applyBorder="1" applyAlignment="1">
      <alignment horizontal="center" vertical="center" wrapText="1"/>
    </xf>
    <xf numFmtId="0" fontId="28" fillId="5" borderId="4" xfId="0" applyFont="1" applyFill="1" applyBorder="1" applyAlignment="1">
      <alignment horizontal="center" vertical="center" wrapText="1"/>
    </xf>
    <xf numFmtId="0" fontId="5" fillId="5" borderId="2" xfId="0" applyFont="1" applyFill="1" applyBorder="1" applyAlignment="1" applyProtection="1">
      <alignment horizontal="justify" vertical="center" wrapText="1"/>
      <protection locked="0"/>
    </xf>
    <xf numFmtId="0" fontId="5" fillId="5" borderId="4" xfId="0" applyFont="1" applyFill="1" applyBorder="1" applyAlignment="1" applyProtection="1">
      <alignment horizontal="justify" vertical="center" wrapText="1"/>
      <protection locked="0"/>
    </xf>
    <xf numFmtId="0" fontId="6" fillId="5" borderId="8" xfId="0" applyFont="1" applyFill="1" applyBorder="1" applyAlignment="1">
      <alignment horizontal="justify" vertical="center" wrapText="1"/>
    </xf>
    <xf numFmtId="0" fontId="6" fillId="0" borderId="3" xfId="0" applyFont="1" applyBorder="1" applyAlignment="1" applyProtection="1">
      <alignment horizontal="center" vertical="center" wrapText="1"/>
      <protection locked="0"/>
    </xf>
    <xf numFmtId="0" fontId="6" fillId="0" borderId="3" xfId="0" applyFont="1" applyBorder="1" applyAlignment="1" applyProtection="1">
      <alignment horizontal="justify" vertical="center" wrapText="1"/>
      <protection locked="0"/>
    </xf>
  </cellXfs>
  <cellStyles count="17">
    <cellStyle name="Millares [0] 2" xfId="6" xr:uid="{00000000-0005-0000-0000-000000000000}"/>
    <cellStyle name="Millares [0] 3" xfId="4" xr:uid="{00000000-0005-0000-0000-000001000000}"/>
    <cellStyle name="Millares [0] 3 2" xfId="13" xr:uid="{94178805-9EAE-4AB9-9AC9-493EBE54102D}"/>
    <cellStyle name="Millares 2" xfId="3" xr:uid="{00000000-0005-0000-0000-000002000000}"/>
    <cellStyle name="Millares 2 2" xfId="12" xr:uid="{EF6C29D5-3B71-424D-BC81-02E8A8DACB6A}"/>
    <cellStyle name="Millares 3" xfId="10" xr:uid="{00000000-0005-0000-0000-000003000000}"/>
    <cellStyle name="Millares 3 2" xfId="15" xr:uid="{3A42A413-6DFC-436E-9B71-05E9FF29A0D2}"/>
    <cellStyle name="Millares 4" xfId="11" xr:uid="{00000000-0005-0000-0000-000004000000}"/>
    <cellStyle name="Millares 4 2" xfId="16" xr:uid="{0985D970-7A89-4398-990E-B03B3881AC0E}"/>
    <cellStyle name="Moneda [0] 2" xfId="5" xr:uid="{00000000-0005-0000-0000-000005000000}"/>
    <cellStyle name="Moneda [0] 2 2" xfId="14" xr:uid="{ADDFBF8B-E17A-46BA-8AD9-C0226E250F36}"/>
    <cellStyle name="Neutral" xfId="2" builtinId="28"/>
    <cellStyle name="Normal" xfId="0" builtinId="0"/>
    <cellStyle name="Normal 16" xfId="9" xr:uid="{00000000-0005-0000-0000-000008000000}"/>
    <cellStyle name="Normal 2 2" xfId="7" xr:uid="{00000000-0005-0000-0000-000009000000}"/>
    <cellStyle name="Normal 2 5" xfId="8" xr:uid="{00000000-0005-0000-0000-00000A00000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pageSetUpPr fitToPage="1"/>
  </sheetPr>
  <dimension ref="A1:FC122"/>
  <sheetViews>
    <sheetView showGridLines="0" tabSelected="1" topLeftCell="I1" zoomScale="110" zoomScaleNormal="110" zoomScaleSheetLayoutView="98" workbookViewId="0">
      <selection activeCell="S114" sqref="S114"/>
    </sheetView>
  </sheetViews>
  <sheetFormatPr baseColWidth="10" defaultColWidth="0" defaultRowHeight="15" zeroHeight="1"/>
  <cols>
    <col min="1" max="1" width="2" style="24" customWidth="1"/>
    <col min="2" max="2" width="16.85546875" style="61" customWidth="1"/>
    <col min="3" max="3" width="15" style="80" customWidth="1"/>
    <col min="4" max="4" width="22.42578125" style="30" customWidth="1"/>
    <col min="5" max="5" width="4.42578125" style="29" customWidth="1"/>
    <col min="6" max="6" width="31.7109375" style="28" customWidth="1"/>
    <col min="7" max="7" width="3.85546875" style="4" customWidth="1"/>
    <col min="8" max="8" width="44.85546875" style="4" customWidth="1"/>
    <col min="9" max="9" width="19" style="30" customWidth="1"/>
    <col min="10" max="10" width="37" style="4" customWidth="1"/>
    <col min="11" max="11" width="12" style="23" customWidth="1"/>
    <col min="12" max="12" width="15.85546875" style="23" customWidth="1"/>
    <col min="13" max="13" width="25.5703125" style="37" customWidth="1"/>
    <col min="14" max="16" width="16.42578125" style="37" customWidth="1"/>
    <col min="17" max="17" width="16.42578125" style="5" customWidth="1"/>
    <col min="18" max="18" width="27.7109375" style="51" customWidth="1"/>
    <col min="19" max="19" width="28.7109375" style="4" customWidth="1"/>
    <col min="20" max="20" width="44.7109375" style="57" hidden="1" customWidth="1"/>
    <col min="21" max="21" width="11.42578125" style="24" customWidth="1"/>
    <col min="22" max="159" width="0" style="24" hidden="1" customWidth="1"/>
    <col min="160" max="16384" width="11.42578125" hidden="1"/>
  </cols>
  <sheetData>
    <row r="1" spans="1:159" ht="3.75" customHeight="1">
      <c r="B1" s="80"/>
    </row>
    <row r="2" spans="1:159" ht="15.75" customHeight="1">
      <c r="A2" s="45"/>
      <c r="B2" s="60"/>
      <c r="C2" s="60"/>
      <c r="D2" s="46"/>
      <c r="E2" s="47"/>
      <c r="F2" s="48"/>
      <c r="G2" s="49"/>
      <c r="H2" s="49"/>
      <c r="I2" s="46"/>
      <c r="J2" s="49"/>
      <c r="K2" s="51"/>
      <c r="L2" s="51"/>
      <c r="M2" s="52"/>
      <c r="N2" s="52"/>
      <c r="O2" s="52"/>
      <c r="P2" s="52"/>
      <c r="Q2" s="50"/>
      <c r="S2" s="49"/>
      <c r="T2" s="56"/>
    </row>
    <row r="3" spans="1:159" s="24" customFormat="1" ht="18.75" customHeight="1">
      <c r="A3" s="155"/>
      <c r="B3" s="221" t="s">
        <v>197</v>
      </c>
      <c r="C3" s="221" t="s">
        <v>261</v>
      </c>
      <c r="D3" s="224" t="s">
        <v>189</v>
      </c>
      <c r="E3" s="189" t="s">
        <v>116</v>
      </c>
      <c r="F3" s="189"/>
      <c r="G3" s="189" t="s">
        <v>447</v>
      </c>
      <c r="H3" s="189"/>
      <c r="I3" s="189" t="s">
        <v>443</v>
      </c>
      <c r="J3" s="221" t="s">
        <v>523</v>
      </c>
      <c r="K3" s="223" t="s">
        <v>77</v>
      </c>
      <c r="L3" s="223" t="s">
        <v>371</v>
      </c>
      <c r="M3" s="223" t="s">
        <v>73</v>
      </c>
      <c r="N3" s="215" t="s">
        <v>318</v>
      </c>
      <c r="O3" s="215"/>
      <c r="P3" s="215"/>
      <c r="Q3" s="215"/>
      <c r="R3" s="223" t="s">
        <v>437</v>
      </c>
      <c r="S3" s="223" t="s">
        <v>325</v>
      </c>
      <c r="T3" s="175" t="s">
        <v>241</v>
      </c>
    </row>
    <row r="4" spans="1:159" ht="21" customHeight="1">
      <c r="A4" s="45"/>
      <c r="B4" s="221"/>
      <c r="C4" s="221"/>
      <c r="D4" s="224"/>
      <c r="E4" s="189"/>
      <c r="F4" s="189"/>
      <c r="G4" s="189"/>
      <c r="H4" s="189"/>
      <c r="I4" s="189"/>
      <c r="J4" s="221"/>
      <c r="K4" s="223"/>
      <c r="L4" s="223"/>
      <c r="M4" s="223"/>
      <c r="N4" s="231">
        <v>2022</v>
      </c>
      <c r="O4" s="231">
        <v>2023</v>
      </c>
      <c r="P4" s="231">
        <v>2024</v>
      </c>
      <c r="Q4" s="231">
        <v>2025</v>
      </c>
      <c r="R4" s="223"/>
      <c r="S4" s="223"/>
      <c r="T4" s="175"/>
    </row>
    <row r="5" spans="1:159" s="24" customFormat="1" ht="67.5" customHeight="1">
      <c r="A5" s="45"/>
      <c r="B5" s="225" t="s">
        <v>345</v>
      </c>
      <c r="C5" s="239" t="s">
        <v>263</v>
      </c>
      <c r="D5" s="217" t="s">
        <v>539</v>
      </c>
      <c r="E5" s="225" t="s">
        <v>100</v>
      </c>
      <c r="F5" s="220" t="s">
        <v>99</v>
      </c>
      <c r="G5" s="234">
        <v>1</v>
      </c>
      <c r="H5" s="233" t="s">
        <v>519</v>
      </c>
      <c r="I5" s="247">
        <v>1</v>
      </c>
      <c r="J5" s="235" t="s">
        <v>543</v>
      </c>
      <c r="K5" s="234" t="s">
        <v>78</v>
      </c>
      <c r="L5" s="234" t="s">
        <v>372</v>
      </c>
      <c r="M5" s="235" t="s">
        <v>346</v>
      </c>
      <c r="N5" s="247">
        <v>0.15</v>
      </c>
      <c r="O5" s="247">
        <v>0.5</v>
      </c>
      <c r="P5" s="247">
        <v>0.85</v>
      </c>
      <c r="Q5" s="247">
        <v>1</v>
      </c>
      <c r="R5" s="237" t="s">
        <v>17</v>
      </c>
      <c r="S5" s="239" t="s">
        <v>454</v>
      </c>
      <c r="T5" s="109"/>
    </row>
    <row r="6" spans="1:159" s="24" customFormat="1" ht="68.25" customHeight="1">
      <c r="A6" s="45"/>
      <c r="B6" s="218"/>
      <c r="C6" s="239" t="s">
        <v>263</v>
      </c>
      <c r="D6" s="227"/>
      <c r="E6" s="218"/>
      <c r="F6" s="226"/>
      <c r="G6" s="234">
        <v>2</v>
      </c>
      <c r="H6" s="233" t="s">
        <v>264</v>
      </c>
      <c r="I6" s="247">
        <v>1</v>
      </c>
      <c r="J6" s="235" t="s">
        <v>185</v>
      </c>
      <c r="K6" s="234" t="s">
        <v>78</v>
      </c>
      <c r="L6" s="234" t="s">
        <v>372</v>
      </c>
      <c r="M6" s="234" t="s">
        <v>103</v>
      </c>
      <c r="N6" s="247">
        <v>0.15</v>
      </c>
      <c r="O6" s="247">
        <v>0.5</v>
      </c>
      <c r="P6" s="247">
        <v>0.85</v>
      </c>
      <c r="Q6" s="247">
        <v>1</v>
      </c>
      <c r="R6" s="237" t="s">
        <v>17</v>
      </c>
      <c r="S6" s="239" t="s">
        <v>454</v>
      </c>
      <c r="T6" s="109"/>
    </row>
    <row r="7" spans="1:159" s="24" customFormat="1" ht="71.25" customHeight="1">
      <c r="A7" s="45"/>
      <c r="B7" s="222"/>
      <c r="C7" s="239" t="s">
        <v>275</v>
      </c>
      <c r="D7" s="216"/>
      <c r="E7" s="222"/>
      <c r="F7" s="219"/>
      <c r="G7" s="234">
        <v>3</v>
      </c>
      <c r="H7" s="235" t="s">
        <v>521</v>
      </c>
      <c r="I7" s="247">
        <v>1</v>
      </c>
      <c r="J7" s="235" t="s">
        <v>187</v>
      </c>
      <c r="K7" s="234" t="s">
        <v>78</v>
      </c>
      <c r="L7" s="234" t="s">
        <v>372</v>
      </c>
      <c r="M7" s="247">
        <v>0</v>
      </c>
      <c r="N7" s="247">
        <v>0.1</v>
      </c>
      <c r="O7" s="247">
        <v>0.7</v>
      </c>
      <c r="P7" s="247">
        <v>1</v>
      </c>
      <c r="Q7" s="247" t="s">
        <v>18</v>
      </c>
      <c r="R7" s="239" t="s">
        <v>17</v>
      </c>
      <c r="S7" s="239" t="s">
        <v>520</v>
      </c>
      <c r="T7" s="109"/>
    </row>
    <row r="8" spans="1:159" s="128" customFormat="1" ht="102">
      <c r="A8" s="45"/>
      <c r="B8" s="400" t="s">
        <v>196</v>
      </c>
      <c r="C8" s="257" t="s">
        <v>272</v>
      </c>
      <c r="D8" s="401" t="s">
        <v>539</v>
      </c>
      <c r="E8" s="400" t="s">
        <v>101</v>
      </c>
      <c r="F8" s="402" t="s">
        <v>102</v>
      </c>
      <c r="G8" s="185">
        <v>1</v>
      </c>
      <c r="H8" s="183" t="s">
        <v>86</v>
      </c>
      <c r="I8" s="248">
        <v>34</v>
      </c>
      <c r="J8" s="249" t="s">
        <v>527</v>
      </c>
      <c r="K8" s="248" t="s">
        <v>208</v>
      </c>
      <c r="L8" s="248" t="s">
        <v>372</v>
      </c>
      <c r="M8" s="379" t="s">
        <v>250</v>
      </c>
      <c r="N8" s="248">
        <v>27</v>
      </c>
      <c r="O8" s="248">
        <v>29</v>
      </c>
      <c r="P8" s="248">
        <v>31</v>
      </c>
      <c r="Q8" s="257">
        <f>I8</f>
        <v>34</v>
      </c>
      <c r="R8" s="257" t="s">
        <v>104</v>
      </c>
      <c r="S8" s="403" t="s">
        <v>455</v>
      </c>
      <c r="T8" s="127"/>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24"/>
      <c r="CM8" s="24"/>
      <c r="CN8" s="24"/>
      <c r="CO8" s="24"/>
      <c r="CP8" s="24"/>
      <c r="CQ8" s="24"/>
      <c r="CR8" s="24"/>
      <c r="CS8" s="24"/>
      <c r="CT8" s="24"/>
      <c r="CU8" s="24"/>
      <c r="CV8" s="24"/>
      <c r="CW8" s="24"/>
      <c r="CX8" s="24"/>
      <c r="CY8" s="24"/>
      <c r="CZ8" s="24"/>
      <c r="DA8" s="24"/>
      <c r="DB8" s="24"/>
      <c r="DC8" s="24"/>
      <c r="DD8" s="24"/>
      <c r="DE8" s="24"/>
      <c r="DF8" s="24"/>
      <c r="DG8" s="24"/>
      <c r="DH8" s="24"/>
      <c r="DI8" s="24"/>
      <c r="DJ8" s="24"/>
      <c r="DK8" s="24"/>
      <c r="DL8" s="24"/>
      <c r="DM8" s="24"/>
      <c r="DN8" s="24"/>
      <c r="DO8" s="24"/>
      <c r="DP8" s="24"/>
      <c r="DQ8" s="24"/>
      <c r="DR8" s="24"/>
      <c r="DS8" s="24"/>
      <c r="DT8" s="24"/>
      <c r="DU8" s="24"/>
      <c r="DV8" s="24"/>
      <c r="DW8" s="24"/>
      <c r="DX8" s="24"/>
      <c r="DY8" s="24"/>
      <c r="DZ8" s="24"/>
      <c r="EA8" s="24"/>
      <c r="EB8" s="24"/>
      <c r="EC8" s="24"/>
      <c r="ED8" s="24"/>
      <c r="EE8" s="24"/>
      <c r="EF8" s="24"/>
      <c r="EG8" s="24"/>
      <c r="EH8" s="24"/>
      <c r="EI8" s="24"/>
      <c r="EJ8" s="24"/>
      <c r="EK8" s="24"/>
      <c r="EL8" s="24"/>
      <c r="EM8" s="24"/>
      <c r="EN8" s="24"/>
      <c r="EO8" s="24"/>
      <c r="EP8" s="24"/>
      <c r="EQ8" s="24"/>
      <c r="ER8" s="24"/>
      <c r="ES8" s="24"/>
      <c r="ET8" s="24"/>
      <c r="EU8" s="24"/>
      <c r="EV8" s="24"/>
      <c r="EW8" s="24"/>
      <c r="EX8" s="24"/>
      <c r="EY8" s="24"/>
      <c r="EZ8" s="24"/>
      <c r="FA8" s="24"/>
      <c r="FB8" s="24"/>
      <c r="FC8" s="24"/>
    </row>
    <row r="9" spans="1:159" s="128" customFormat="1" ht="58.5" customHeight="1">
      <c r="A9" s="45"/>
      <c r="B9" s="404"/>
      <c r="C9" s="257" t="s">
        <v>272</v>
      </c>
      <c r="D9" s="405"/>
      <c r="E9" s="404"/>
      <c r="F9" s="406"/>
      <c r="G9" s="186"/>
      <c r="H9" s="184"/>
      <c r="I9" s="282">
        <v>20</v>
      </c>
      <c r="J9" s="249" t="s">
        <v>526</v>
      </c>
      <c r="K9" s="248" t="s">
        <v>78</v>
      </c>
      <c r="L9" s="248" t="s">
        <v>372</v>
      </c>
      <c r="M9" s="248" t="s">
        <v>4</v>
      </c>
      <c r="N9" s="248">
        <v>5</v>
      </c>
      <c r="O9" s="248">
        <v>5</v>
      </c>
      <c r="P9" s="248">
        <v>5</v>
      </c>
      <c r="Q9" s="257">
        <v>5</v>
      </c>
      <c r="R9" s="257" t="s">
        <v>104</v>
      </c>
      <c r="S9" s="403"/>
      <c r="T9" s="127"/>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c r="BI9" s="24"/>
      <c r="BJ9" s="24"/>
      <c r="BK9" s="24"/>
      <c r="BL9" s="24"/>
      <c r="BM9" s="24"/>
      <c r="BN9" s="24"/>
      <c r="BO9" s="24"/>
      <c r="BP9" s="24"/>
      <c r="BQ9" s="24"/>
      <c r="BR9" s="24"/>
      <c r="BS9" s="24"/>
      <c r="BT9" s="24"/>
      <c r="BU9" s="24"/>
      <c r="BV9" s="24"/>
      <c r="BW9" s="24"/>
      <c r="BX9" s="24"/>
      <c r="BY9" s="24"/>
      <c r="BZ9" s="24"/>
      <c r="CA9" s="24"/>
      <c r="CB9" s="24"/>
      <c r="CC9" s="24"/>
      <c r="CD9" s="24"/>
      <c r="CE9" s="24"/>
      <c r="CF9" s="24"/>
      <c r="CG9" s="24"/>
      <c r="CH9" s="24"/>
      <c r="CI9" s="24"/>
      <c r="CJ9" s="24"/>
      <c r="CK9" s="24"/>
      <c r="CL9" s="24"/>
      <c r="CM9" s="24"/>
      <c r="CN9" s="24"/>
      <c r="CO9" s="24"/>
      <c r="CP9" s="24"/>
      <c r="CQ9" s="24"/>
      <c r="CR9" s="24"/>
      <c r="CS9" s="24"/>
      <c r="CT9" s="24"/>
      <c r="CU9" s="24"/>
      <c r="CV9" s="24"/>
      <c r="CW9" s="24"/>
      <c r="CX9" s="24"/>
      <c r="CY9" s="24"/>
      <c r="CZ9" s="24"/>
      <c r="DA9" s="24"/>
      <c r="DB9" s="24"/>
      <c r="DC9" s="24"/>
      <c r="DD9" s="24"/>
      <c r="DE9" s="24"/>
      <c r="DF9" s="24"/>
      <c r="DG9" s="24"/>
      <c r="DH9" s="24"/>
      <c r="DI9" s="24"/>
      <c r="DJ9" s="24"/>
      <c r="DK9" s="24"/>
      <c r="DL9" s="24"/>
      <c r="DM9" s="24"/>
      <c r="DN9" s="24"/>
      <c r="DO9" s="24"/>
      <c r="DP9" s="24"/>
      <c r="DQ9" s="24"/>
      <c r="DR9" s="24"/>
      <c r="DS9" s="24"/>
      <c r="DT9" s="24"/>
      <c r="DU9" s="24"/>
      <c r="DV9" s="24"/>
      <c r="DW9" s="24"/>
      <c r="DX9" s="24"/>
      <c r="DY9" s="24"/>
      <c r="DZ9" s="24"/>
      <c r="EA9" s="24"/>
      <c r="EB9" s="24"/>
      <c r="EC9" s="24"/>
      <c r="ED9" s="24"/>
      <c r="EE9" s="24"/>
      <c r="EF9" s="24"/>
      <c r="EG9" s="24"/>
      <c r="EH9" s="24"/>
      <c r="EI9" s="24"/>
      <c r="EJ9" s="24"/>
      <c r="EK9" s="24"/>
      <c r="EL9" s="24"/>
      <c r="EM9" s="24"/>
      <c r="EN9" s="24"/>
      <c r="EO9" s="24"/>
      <c r="EP9" s="24"/>
      <c r="EQ9" s="24"/>
      <c r="ER9" s="24"/>
      <c r="ES9" s="24"/>
      <c r="ET9" s="24"/>
      <c r="EU9" s="24"/>
      <c r="EV9" s="24"/>
      <c r="EW9" s="24"/>
      <c r="EX9" s="24"/>
      <c r="EY9" s="24"/>
      <c r="EZ9" s="24"/>
      <c r="FA9" s="24"/>
      <c r="FB9" s="24"/>
      <c r="FC9" s="24"/>
    </row>
    <row r="10" spans="1:159" s="128" customFormat="1" ht="51">
      <c r="A10" s="45"/>
      <c r="B10" s="407"/>
      <c r="C10" s="257" t="s">
        <v>272</v>
      </c>
      <c r="D10" s="408"/>
      <c r="E10" s="407"/>
      <c r="F10" s="409"/>
      <c r="G10" s="248">
        <v>2</v>
      </c>
      <c r="H10" s="249" t="s">
        <v>87</v>
      </c>
      <c r="I10" s="248">
        <v>4</v>
      </c>
      <c r="J10" s="249" t="s">
        <v>198</v>
      </c>
      <c r="K10" s="248" t="s">
        <v>79</v>
      </c>
      <c r="L10" s="248" t="s">
        <v>372</v>
      </c>
      <c r="M10" s="248">
        <v>1</v>
      </c>
      <c r="N10" s="379"/>
      <c r="O10" s="379"/>
      <c r="P10" s="248">
        <v>2</v>
      </c>
      <c r="Q10" s="257">
        <v>4</v>
      </c>
      <c r="R10" s="257" t="s">
        <v>104</v>
      </c>
      <c r="S10" s="410"/>
      <c r="T10" s="129"/>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24"/>
      <c r="CO10" s="24"/>
      <c r="CP10" s="24"/>
      <c r="CQ10" s="24"/>
      <c r="CR10" s="24"/>
      <c r="CS10" s="24"/>
      <c r="CT10" s="24"/>
      <c r="CU10" s="24"/>
      <c r="CV10" s="24"/>
      <c r="CW10" s="24"/>
      <c r="CX10" s="24"/>
      <c r="CY10" s="24"/>
      <c r="CZ10" s="24"/>
      <c r="DA10" s="24"/>
      <c r="DB10" s="24"/>
      <c r="DC10" s="24"/>
      <c r="DD10" s="24"/>
      <c r="DE10" s="24"/>
      <c r="DF10" s="24"/>
      <c r="DG10" s="24"/>
      <c r="DH10" s="24"/>
      <c r="DI10" s="24"/>
      <c r="DJ10" s="24"/>
      <c r="DK10" s="24"/>
      <c r="DL10" s="24"/>
      <c r="DM10" s="24"/>
      <c r="DN10" s="24"/>
      <c r="DO10" s="24"/>
      <c r="DP10" s="24"/>
      <c r="DQ10" s="24"/>
      <c r="DR10" s="24"/>
      <c r="DS10" s="24"/>
      <c r="DT10" s="24"/>
      <c r="DU10" s="24"/>
      <c r="DV10" s="24"/>
      <c r="DW10" s="24"/>
      <c r="DX10" s="24"/>
      <c r="DY10" s="24"/>
      <c r="DZ10" s="24"/>
      <c r="EA10" s="24"/>
      <c r="EB10" s="24"/>
      <c r="EC10" s="24"/>
      <c r="ED10" s="24"/>
      <c r="EE10" s="24"/>
      <c r="EF10" s="24"/>
      <c r="EG10" s="24"/>
      <c r="EH10" s="24"/>
      <c r="EI10" s="24"/>
      <c r="EJ10" s="24"/>
      <c r="EK10" s="24"/>
      <c r="EL10" s="24"/>
      <c r="EM10" s="24"/>
      <c r="EN10" s="24"/>
      <c r="EO10" s="24"/>
      <c r="EP10" s="24"/>
      <c r="EQ10" s="24"/>
      <c r="ER10" s="24"/>
      <c r="ES10" s="24"/>
      <c r="ET10" s="24"/>
      <c r="EU10" s="24"/>
      <c r="EV10" s="24"/>
      <c r="EW10" s="24"/>
      <c r="EX10" s="24"/>
      <c r="EY10" s="24"/>
      <c r="EZ10" s="24"/>
      <c r="FA10" s="24"/>
      <c r="FB10" s="24"/>
      <c r="FC10" s="24"/>
    </row>
    <row r="11" spans="1:159" s="24" customFormat="1" ht="94.5" customHeight="1">
      <c r="A11" s="45"/>
      <c r="B11" s="225" t="s">
        <v>260</v>
      </c>
      <c r="C11" s="239" t="s">
        <v>263</v>
      </c>
      <c r="D11" s="217" t="s">
        <v>539</v>
      </c>
      <c r="E11" s="225" t="s">
        <v>105</v>
      </c>
      <c r="F11" s="220" t="s">
        <v>265</v>
      </c>
      <c r="G11" s="234">
        <v>1</v>
      </c>
      <c r="H11" s="235" t="s">
        <v>88</v>
      </c>
      <c r="I11" s="173">
        <v>0.5</v>
      </c>
      <c r="J11" s="171" t="s">
        <v>75</v>
      </c>
      <c r="K11" s="411" t="s">
        <v>78</v>
      </c>
      <c r="L11" s="411" t="s">
        <v>372</v>
      </c>
      <c r="M11" s="411" t="s">
        <v>74</v>
      </c>
      <c r="N11" s="412">
        <v>0.05</v>
      </c>
      <c r="O11" s="412">
        <v>0.2</v>
      </c>
      <c r="P11" s="412">
        <v>0.35</v>
      </c>
      <c r="Q11" s="412">
        <v>0.5</v>
      </c>
      <c r="R11" s="413" t="s">
        <v>493</v>
      </c>
      <c r="S11" s="413" t="s">
        <v>454</v>
      </c>
      <c r="T11" s="167"/>
    </row>
    <row r="12" spans="1:159" s="24" customFormat="1" ht="87" customHeight="1">
      <c r="A12" s="45"/>
      <c r="B12" s="222"/>
      <c r="C12" s="239" t="s">
        <v>263</v>
      </c>
      <c r="D12" s="216"/>
      <c r="E12" s="222"/>
      <c r="F12" s="219"/>
      <c r="G12" s="234">
        <v>2</v>
      </c>
      <c r="H12" s="235" t="s">
        <v>296</v>
      </c>
      <c r="I12" s="174"/>
      <c r="J12" s="172"/>
      <c r="K12" s="414"/>
      <c r="L12" s="414"/>
      <c r="M12" s="414"/>
      <c r="N12" s="415"/>
      <c r="O12" s="415"/>
      <c r="P12" s="415"/>
      <c r="Q12" s="415"/>
      <c r="R12" s="413"/>
      <c r="S12" s="416"/>
      <c r="T12" s="169"/>
    </row>
    <row r="13" spans="1:159" s="128" customFormat="1" ht="131.25" customHeight="1">
      <c r="A13" s="45"/>
      <c r="B13" s="400" t="s">
        <v>196</v>
      </c>
      <c r="C13" s="258" t="s">
        <v>275</v>
      </c>
      <c r="D13" s="401" t="s">
        <v>539</v>
      </c>
      <c r="E13" s="400" t="s">
        <v>106</v>
      </c>
      <c r="F13" s="402" t="s">
        <v>294</v>
      </c>
      <c r="G13" s="248">
        <v>1</v>
      </c>
      <c r="H13" s="249" t="s">
        <v>529</v>
      </c>
      <c r="I13" s="259">
        <v>1</v>
      </c>
      <c r="J13" s="249" t="s">
        <v>449</v>
      </c>
      <c r="K13" s="260" t="s">
        <v>78</v>
      </c>
      <c r="L13" s="248" t="s">
        <v>372</v>
      </c>
      <c r="M13" s="248" t="s">
        <v>74</v>
      </c>
      <c r="N13" s="259">
        <v>0.15</v>
      </c>
      <c r="O13" s="259">
        <v>0.35</v>
      </c>
      <c r="P13" s="259">
        <v>0.65</v>
      </c>
      <c r="Q13" s="261">
        <v>1</v>
      </c>
      <c r="R13" s="257" t="s">
        <v>19</v>
      </c>
      <c r="S13" s="257" t="s">
        <v>456</v>
      </c>
      <c r="T13" s="130"/>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24"/>
      <c r="CO13" s="24"/>
      <c r="CP13" s="24"/>
      <c r="CQ13" s="24"/>
      <c r="CR13" s="24"/>
      <c r="CS13" s="24"/>
      <c r="CT13" s="24"/>
      <c r="CU13" s="24"/>
      <c r="CV13" s="24"/>
      <c r="CW13" s="24"/>
      <c r="CX13" s="24"/>
      <c r="CY13" s="24"/>
      <c r="CZ13" s="24"/>
      <c r="DA13" s="24"/>
      <c r="DB13" s="24"/>
      <c r="DC13" s="24"/>
      <c r="DD13" s="24"/>
      <c r="DE13" s="24"/>
      <c r="DF13" s="24"/>
      <c r="DG13" s="24"/>
      <c r="DH13" s="24"/>
      <c r="DI13" s="24"/>
      <c r="DJ13" s="24"/>
      <c r="DK13" s="24"/>
      <c r="DL13" s="24"/>
      <c r="DM13" s="24"/>
      <c r="DN13" s="24"/>
      <c r="DO13" s="24"/>
      <c r="DP13" s="24"/>
      <c r="DQ13" s="24"/>
      <c r="DR13" s="24"/>
      <c r="DS13" s="24"/>
      <c r="DT13" s="24"/>
      <c r="DU13" s="24"/>
      <c r="DV13" s="24"/>
      <c r="DW13" s="24"/>
      <c r="DX13" s="24"/>
      <c r="DY13" s="24"/>
      <c r="DZ13" s="24"/>
      <c r="EA13" s="24"/>
      <c r="EB13" s="24"/>
      <c r="EC13" s="24"/>
      <c r="ED13" s="24"/>
      <c r="EE13" s="24"/>
      <c r="EF13" s="24"/>
      <c r="EG13" s="24"/>
      <c r="EH13" s="24"/>
      <c r="EI13" s="24"/>
      <c r="EJ13" s="24"/>
      <c r="EK13" s="24"/>
      <c r="EL13" s="24"/>
      <c r="EM13" s="24"/>
      <c r="EN13" s="24"/>
      <c r="EO13" s="24"/>
      <c r="EP13" s="24"/>
      <c r="EQ13" s="24"/>
      <c r="ER13" s="24"/>
      <c r="ES13" s="24"/>
      <c r="ET13" s="24"/>
      <c r="EU13" s="24"/>
      <c r="EV13" s="24"/>
      <c r="EW13" s="24"/>
      <c r="EX13" s="24"/>
      <c r="EY13" s="24"/>
      <c r="EZ13" s="24"/>
      <c r="FA13" s="24"/>
      <c r="FB13" s="24"/>
      <c r="FC13" s="24"/>
    </row>
    <row r="14" spans="1:159" s="128" customFormat="1" ht="81" customHeight="1">
      <c r="A14" s="45"/>
      <c r="B14" s="407"/>
      <c r="C14" s="258" t="s">
        <v>275</v>
      </c>
      <c r="D14" s="408"/>
      <c r="E14" s="407"/>
      <c r="F14" s="409"/>
      <c r="G14" s="248">
        <v>2</v>
      </c>
      <c r="H14" s="249" t="s">
        <v>494</v>
      </c>
      <c r="I14" s="259">
        <v>1</v>
      </c>
      <c r="J14" s="249" t="s">
        <v>452</v>
      </c>
      <c r="K14" s="248" t="s">
        <v>78</v>
      </c>
      <c r="L14" s="248" t="s">
        <v>372</v>
      </c>
      <c r="M14" s="248" t="s">
        <v>74</v>
      </c>
      <c r="N14" s="259">
        <v>0.25</v>
      </c>
      <c r="O14" s="259">
        <v>0.5</v>
      </c>
      <c r="P14" s="259">
        <v>0.75</v>
      </c>
      <c r="Q14" s="261">
        <v>1</v>
      </c>
      <c r="R14" s="257" t="s">
        <v>606</v>
      </c>
      <c r="S14" s="257" t="s">
        <v>457</v>
      </c>
      <c r="T14" s="131"/>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24"/>
      <c r="CO14" s="24"/>
      <c r="CP14" s="24"/>
      <c r="CQ14" s="24"/>
      <c r="CR14" s="24"/>
      <c r="CS14" s="24"/>
      <c r="CT14" s="24"/>
      <c r="CU14" s="24"/>
      <c r="CV14" s="24"/>
      <c r="CW14" s="24"/>
      <c r="CX14" s="24"/>
      <c r="CY14" s="24"/>
      <c r="CZ14" s="24"/>
      <c r="DA14" s="24"/>
      <c r="DB14" s="24"/>
      <c r="DC14" s="24"/>
      <c r="DD14" s="24"/>
      <c r="DE14" s="24"/>
      <c r="DF14" s="24"/>
      <c r="DG14" s="24"/>
      <c r="DH14" s="24"/>
      <c r="DI14" s="24"/>
      <c r="DJ14" s="24"/>
      <c r="DK14" s="24"/>
      <c r="DL14" s="24"/>
      <c r="DM14" s="24"/>
      <c r="DN14" s="24"/>
      <c r="DO14" s="24"/>
      <c r="DP14" s="24"/>
      <c r="DQ14" s="24"/>
      <c r="DR14" s="24"/>
      <c r="DS14" s="24"/>
      <c r="DT14" s="24"/>
      <c r="DU14" s="24"/>
      <c r="DV14" s="24"/>
      <c r="DW14" s="24"/>
      <c r="DX14" s="24"/>
      <c r="DY14" s="24"/>
      <c r="DZ14" s="24"/>
      <c r="EA14" s="24"/>
      <c r="EB14" s="24"/>
      <c r="EC14" s="24"/>
      <c r="ED14" s="24"/>
      <c r="EE14" s="24"/>
      <c r="EF14" s="24"/>
      <c r="EG14" s="24"/>
      <c r="EH14" s="24"/>
      <c r="EI14" s="24"/>
      <c r="EJ14" s="24"/>
      <c r="EK14" s="24"/>
      <c r="EL14" s="24"/>
      <c r="EM14" s="24"/>
      <c r="EN14" s="24"/>
      <c r="EO14" s="24"/>
      <c r="EP14" s="24"/>
      <c r="EQ14" s="24"/>
      <c r="ER14" s="24"/>
      <c r="ES14" s="24"/>
      <c r="ET14" s="24"/>
      <c r="EU14" s="24"/>
      <c r="EV14" s="24"/>
      <c r="EW14" s="24"/>
      <c r="EX14" s="24"/>
      <c r="EY14" s="24"/>
      <c r="EZ14" s="24"/>
      <c r="FA14" s="24"/>
      <c r="FB14" s="24"/>
      <c r="FC14" s="24"/>
    </row>
    <row r="15" spans="1:159" s="24" customFormat="1" ht="76.5" customHeight="1">
      <c r="A15" s="45"/>
      <c r="B15" s="225" t="s">
        <v>477</v>
      </c>
      <c r="C15" s="239" t="s">
        <v>287</v>
      </c>
      <c r="D15" s="217" t="s">
        <v>539</v>
      </c>
      <c r="E15" s="225" t="s">
        <v>107</v>
      </c>
      <c r="F15" s="220" t="s">
        <v>179</v>
      </c>
      <c r="G15" s="234">
        <v>1</v>
      </c>
      <c r="H15" s="235" t="s">
        <v>453</v>
      </c>
      <c r="I15" s="247">
        <v>1</v>
      </c>
      <c r="J15" s="235" t="s">
        <v>243</v>
      </c>
      <c r="K15" s="234" t="s">
        <v>78</v>
      </c>
      <c r="L15" s="234" t="s">
        <v>372</v>
      </c>
      <c r="M15" s="234" t="s">
        <v>74</v>
      </c>
      <c r="N15" s="344">
        <v>0</v>
      </c>
      <c r="O15" s="344">
        <v>1</v>
      </c>
      <c r="P15" s="344" t="s">
        <v>18</v>
      </c>
      <c r="Q15" s="351" t="s">
        <v>18</v>
      </c>
      <c r="R15" s="239" t="s">
        <v>17</v>
      </c>
      <c r="S15" s="239" t="s">
        <v>458</v>
      </c>
      <c r="T15" s="167"/>
    </row>
    <row r="16" spans="1:159" s="24" customFormat="1" ht="85.5" customHeight="1">
      <c r="A16" s="45"/>
      <c r="B16" s="222"/>
      <c r="C16" s="239" t="s">
        <v>287</v>
      </c>
      <c r="D16" s="216"/>
      <c r="E16" s="222"/>
      <c r="F16" s="219"/>
      <c r="G16" s="234">
        <v>2</v>
      </c>
      <c r="H16" s="235" t="s">
        <v>495</v>
      </c>
      <c r="I16" s="234">
        <v>120</v>
      </c>
      <c r="J16" s="235" t="s">
        <v>76</v>
      </c>
      <c r="K16" s="234" t="s">
        <v>208</v>
      </c>
      <c r="L16" s="234" t="s">
        <v>373</v>
      </c>
      <c r="M16" s="234" t="s">
        <v>74</v>
      </c>
      <c r="N16" s="234" t="s">
        <v>18</v>
      </c>
      <c r="O16" s="234">
        <v>60</v>
      </c>
      <c r="P16" s="234">
        <v>60</v>
      </c>
      <c r="Q16" s="351" t="s">
        <v>18</v>
      </c>
      <c r="R16" s="239" t="s">
        <v>17</v>
      </c>
      <c r="S16" s="239" t="s">
        <v>565</v>
      </c>
      <c r="T16" s="168"/>
    </row>
    <row r="17" spans="1:159" s="128" customFormat="1" ht="85.5" customHeight="1">
      <c r="A17" s="45"/>
      <c r="B17" s="400" t="s">
        <v>196</v>
      </c>
      <c r="C17" s="258" t="s">
        <v>266</v>
      </c>
      <c r="D17" s="401" t="s">
        <v>539</v>
      </c>
      <c r="E17" s="400" t="s">
        <v>108</v>
      </c>
      <c r="F17" s="417" t="s">
        <v>560</v>
      </c>
      <c r="G17" s="282">
        <v>1</v>
      </c>
      <c r="H17" s="283" t="s">
        <v>540</v>
      </c>
      <c r="I17" s="282">
        <v>3</v>
      </c>
      <c r="J17" s="284" t="s">
        <v>528</v>
      </c>
      <c r="K17" s="282" t="s">
        <v>208</v>
      </c>
      <c r="L17" s="282" t="s">
        <v>372</v>
      </c>
      <c r="M17" s="282" t="s">
        <v>451</v>
      </c>
      <c r="N17" s="282" t="s">
        <v>18</v>
      </c>
      <c r="O17" s="282" t="s">
        <v>18</v>
      </c>
      <c r="P17" s="282" t="s">
        <v>18</v>
      </c>
      <c r="Q17" s="399">
        <v>3</v>
      </c>
      <c r="R17" s="288" t="s">
        <v>70</v>
      </c>
      <c r="S17" s="289" t="s">
        <v>607</v>
      </c>
      <c r="T17" s="132"/>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24"/>
      <c r="CO17" s="24"/>
      <c r="CP17" s="24"/>
      <c r="CQ17" s="24"/>
      <c r="CR17" s="24"/>
      <c r="CS17" s="24"/>
      <c r="CT17" s="24"/>
      <c r="CU17" s="24"/>
      <c r="CV17" s="24"/>
      <c r="CW17" s="24"/>
      <c r="CX17" s="24"/>
      <c r="CY17" s="24"/>
      <c r="CZ17" s="24"/>
      <c r="DA17" s="24"/>
      <c r="DB17" s="24"/>
      <c r="DC17" s="24"/>
      <c r="DD17" s="24"/>
      <c r="DE17" s="24"/>
      <c r="DF17" s="2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row>
    <row r="18" spans="1:159" s="128" customFormat="1" ht="85.5" customHeight="1">
      <c r="A18" s="45"/>
      <c r="B18" s="404"/>
      <c r="C18" s="258" t="s">
        <v>542</v>
      </c>
      <c r="D18" s="405"/>
      <c r="E18" s="404"/>
      <c r="F18" s="418"/>
      <c r="G18" s="282">
        <v>2</v>
      </c>
      <c r="H18" s="283" t="s">
        <v>561</v>
      </c>
      <c r="I18" s="282">
        <v>3</v>
      </c>
      <c r="J18" s="284" t="s">
        <v>559</v>
      </c>
      <c r="K18" s="282" t="s">
        <v>208</v>
      </c>
      <c r="L18" s="282" t="s">
        <v>373</v>
      </c>
      <c r="M18" s="282" t="s">
        <v>541</v>
      </c>
      <c r="N18" s="282" t="s">
        <v>18</v>
      </c>
      <c r="O18" s="282">
        <v>1</v>
      </c>
      <c r="P18" s="282">
        <v>1</v>
      </c>
      <c r="Q18" s="399">
        <v>1</v>
      </c>
      <c r="R18" s="288" t="s">
        <v>17</v>
      </c>
      <c r="S18" s="289" t="s">
        <v>104</v>
      </c>
      <c r="T18" s="132"/>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24"/>
      <c r="CO18" s="24"/>
      <c r="CP18" s="24"/>
      <c r="CQ18" s="24"/>
      <c r="CR18" s="24"/>
      <c r="CS18" s="24"/>
      <c r="CT18" s="24"/>
      <c r="CU18" s="24"/>
      <c r="CV18" s="24"/>
      <c r="CW18" s="24"/>
      <c r="CX18" s="24"/>
      <c r="CY18" s="24"/>
      <c r="CZ18" s="24"/>
      <c r="DA18" s="24"/>
      <c r="DB18" s="24"/>
      <c r="DC18" s="24"/>
      <c r="DD18" s="24"/>
      <c r="DE18" s="24"/>
      <c r="DF18" s="2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row>
    <row r="19" spans="1:159" s="24" customFormat="1" ht="306" customHeight="1">
      <c r="A19" s="45"/>
      <c r="B19" s="239" t="s">
        <v>196</v>
      </c>
      <c r="C19" s="239" t="s">
        <v>433</v>
      </c>
      <c r="D19" s="290" t="s">
        <v>539</v>
      </c>
      <c r="E19" s="239" t="s">
        <v>109</v>
      </c>
      <c r="F19" s="229" t="s">
        <v>562</v>
      </c>
      <c r="G19" s="286">
        <v>1</v>
      </c>
      <c r="H19" s="285" t="s">
        <v>111</v>
      </c>
      <c r="I19" s="286">
        <v>3</v>
      </c>
      <c r="J19" s="312" t="s">
        <v>295</v>
      </c>
      <c r="K19" s="302" t="s">
        <v>79</v>
      </c>
      <c r="L19" s="302" t="s">
        <v>373</v>
      </c>
      <c r="M19" s="369" t="s">
        <v>242</v>
      </c>
      <c r="N19" s="302">
        <v>1</v>
      </c>
      <c r="O19" s="302" t="s">
        <v>18</v>
      </c>
      <c r="P19" s="302" t="s">
        <v>18</v>
      </c>
      <c r="Q19" s="290">
        <v>1</v>
      </c>
      <c r="R19" s="230" t="s">
        <v>104</v>
      </c>
      <c r="S19" s="303" t="s">
        <v>459</v>
      </c>
      <c r="T19" s="110"/>
    </row>
    <row r="20" spans="1:159" s="128" customFormat="1" ht="90.75" customHeight="1">
      <c r="A20" s="45"/>
      <c r="B20" s="258" t="s">
        <v>478</v>
      </c>
      <c r="C20" s="258" t="s">
        <v>434</v>
      </c>
      <c r="D20" s="288" t="s">
        <v>539</v>
      </c>
      <c r="E20" s="258" t="s">
        <v>110</v>
      </c>
      <c r="F20" s="304" t="s">
        <v>538</v>
      </c>
      <c r="G20" s="282">
        <v>1</v>
      </c>
      <c r="H20" s="284" t="s">
        <v>89</v>
      </c>
      <c r="I20" s="305">
        <v>1</v>
      </c>
      <c r="J20" s="284" t="s">
        <v>188</v>
      </c>
      <c r="K20" s="282" t="s">
        <v>78</v>
      </c>
      <c r="L20" s="282" t="s">
        <v>372</v>
      </c>
      <c r="M20" s="282" t="s">
        <v>74</v>
      </c>
      <c r="N20" s="366">
        <v>0.15</v>
      </c>
      <c r="O20" s="366">
        <v>0.5</v>
      </c>
      <c r="P20" s="366">
        <v>0.75</v>
      </c>
      <c r="Q20" s="398">
        <v>1</v>
      </c>
      <c r="R20" s="306" t="s">
        <v>17</v>
      </c>
      <c r="S20" s="306" t="s">
        <v>104</v>
      </c>
      <c r="T20" s="133"/>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24"/>
      <c r="CO20" s="24"/>
      <c r="CP20" s="24"/>
      <c r="CQ20" s="24"/>
      <c r="CR20" s="24"/>
      <c r="CS20" s="24"/>
      <c r="CT20" s="24"/>
      <c r="CU20" s="24"/>
      <c r="CV20" s="24"/>
      <c r="CW20" s="24"/>
      <c r="CX20" s="24"/>
      <c r="CY20" s="24"/>
      <c r="CZ20" s="24"/>
      <c r="DA20" s="24"/>
      <c r="DB20" s="24"/>
      <c r="DC20" s="24"/>
      <c r="DD20" s="24"/>
      <c r="DE20" s="24"/>
      <c r="DF20" s="24"/>
      <c r="DG20" s="24"/>
      <c r="DH20" s="24"/>
      <c r="DI20" s="24"/>
      <c r="DJ20" s="24"/>
      <c r="DK20" s="24"/>
      <c r="DL20" s="24"/>
      <c r="DM20" s="24"/>
      <c r="DN20" s="24"/>
      <c r="DO20" s="24"/>
      <c r="DP20" s="24"/>
      <c r="DQ20" s="24"/>
      <c r="DR20" s="24"/>
      <c r="DS20" s="24"/>
      <c r="DT20" s="24"/>
      <c r="DU20" s="24"/>
      <c r="DV20" s="24"/>
      <c r="DW20" s="24"/>
      <c r="DX20" s="24"/>
      <c r="DY20" s="24"/>
      <c r="DZ20" s="24"/>
      <c r="EA20" s="24"/>
      <c r="EB20" s="24"/>
      <c r="EC20" s="24"/>
      <c r="ED20" s="24"/>
      <c r="EE20" s="24"/>
      <c r="EF20" s="24"/>
      <c r="EG20" s="24"/>
      <c r="EH20" s="24"/>
      <c r="EI20" s="24"/>
      <c r="EJ20" s="24"/>
      <c r="EK20" s="24"/>
      <c r="EL20" s="24"/>
      <c r="EM20" s="24"/>
      <c r="EN20" s="24"/>
      <c r="EO20" s="24"/>
      <c r="EP20" s="24"/>
      <c r="EQ20" s="24"/>
      <c r="ER20" s="24"/>
      <c r="ES20" s="24"/>
      <c r="ET20" s="24"/>
      <c r="EU20" s="24"/>
      <c r="EV20" s="24"/>
      <c r="EW20" s="24"/>
      <c r="EX20" s="24"/>
      <c r="EY20" s="24"/>
      <c r="EZ20" s="24"/>
      <c r="FA20" s="24"/>
      <c r="FB20" s="24"/>
      <c r="FC20" s="24"/>
    </row>
    <row r="21" spans="1:159" s="44" customFormat="1" ht="116.25" customHeight="1">
      <c r="A21" s="45"/>
      <c r="B21" s="239" t="s">
        <v>196</v>
      </c>
      <c r="C21" s="239" t="s">
        <v>272</v>
      </c>
      <c r="D21" s="290" t="s">
        <v>539</v>
      </c>
      <c r="E21" s="239" t="s">
        <v>112</v>
      </c>
      <c r="F21" s="229" t="s">
        <v>114</v>
      </c>
      <c r="G21" s="302">
        <v>1</v>
      </c>
      <c r="H21" s="285" t="s">
        <v>522</v>
      </c>
      <c r="I21" s="287">
        <v>1</v>
      </c>
      <c r="J21" s="312" t="s">
        <v>558</v>
      </c>
      <c r="K21" s="307" t="s">
        <v>78</v>
      </c>
      <c r="L21" s="302" t="s">
        <v>372</v>
      </c>
      <c r="M21" s="302" t="s">
        <v>170</v>
      </c>
      <c r="N21" s="384">
        <v>0.25</v>
      </c>
      <c r="O21" s="384">
        <v>0.5</v>
      </c>
      <c r="P21" s="384">
        <v>0.75</v>
      </c>
      <c r="Q21" s="385">
        <f>I21</f>
        <v>1</v>
      </c>
      <c r="R21" s="290" t="s">
        <v>608</v>
      </c>
      <c r="S21" s="290" t="s">
        <v>609</v>
      </c>
      <c r="T21" s="111"/>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24"/>
      <c r="CO21" s="24"/>
      <c r="CP21" s="24"/>
      <c r="CQ21" s="24"/>
      <c r="CR21" s="24"/>
      <c r="CS21" s="24"/>
      <c r="CT21" s="24"/>
      <c r="CU21" s="24"/>
      <c r="CV21" s="24"/>
      <c r="CW21" s="24"/>
      <c r="CX21" s="24"/>
      <c r="CY21" s="24"/>
      <c r="CZ21" s="24"/>
      <c r="DA21" s="24"/>
      <c r="DB21" s="24"/>
      <c r="DC21" s="24"/>
      <c r="DD21" s="24"/>
      <c r="DE21" s="24"/>
      <c r="DF21" s="24"/>
      <c r="DG21" s="24"/>
      <c r="DH21" s="24"/>
      <c r="DI21" s="24"/>
      <c r="DJ21" s="24"/>
      <c r="DK21" s="24"/>
      <c r="DL21" s="24"/>
      <c r="DM21" s="24"/>
      <c r="DN21" s="24"/>
      <c r="DO21" s="24"/>
      <c r="DP21" s="24"/>
      <c r="DQ21" s="24"/>
      <c r="DR21" s="24"/>
      <c r="DS21" s="24"/>
      <c r="DT21" s="24"/>
      <c r="DU21" s="24"/>
      <c r="DV21" s="24"/>
      <c r="DW21" s="24"/>
      <c r="DX21" s="24"/>
      <c r="DY21" s="24"/>
      <c r="DZ21" s="24"/>
      <c r="EA21" s="24"/>
      <c r="EB21" s="24"/>
      <c r="EC21" s="24"/>
      <c r="ED21" s="24"/>
      <c r="EE21" s="24"/>
      <c r="EF21" s="24"/>
      <c r="EG21" s="24"/>
      <c r="EH21" s="24"/>
      <c r="EI21" s="24"/>
      <c r="EJ21" s="24"/>
      <c r="EK21" s="24"/>
      <c r="EL21" s="24"/>
      <c r="EM21" s="24"/>
      <c r="EN21" s="24"/>
      <c r="EO21" s="24"/>
      <c r="EP21" s="24"/>
      <c r="EQ21" s="24"/>
      <c r="ER21" s="24"/>
      <c r="ES21" s="24"/>
      <c r="ET21" s="24"/>
      <c r="EU21" s="24"/>
      <c r="EV21" s="24"/>
      <c r="EW21" s="24"/>
      <c r="EX21" s="24"/>
      <c r="EY21" s="24"/>
      <c r="EZ21" s="24"/>
      <c r="FA21" s="24"/>
      <c r="FB21" s="24"/>
      <c r="FC21" s="24"/>
    </row>
    <row r="22" spans="1:159" s="128" customFormat="1" ht="96.75" customHeight="1">
      <c r="A22" s="45"/>
      <c r="B22" s="400" t="s">
        <v>257</v>
      </c>
      <c r="C22" s="258" t="s">
        <v>290</v>
      </c>
      <c r="D22" s="401" t="s">
        <v>539</v>
      </c>
      <c r="E22" s="400" t="s">
        <v>113</v>
      </c>
      <c r="F22" s="402" t="s">
        <v>554</v>
      </c>
      <c r="G22" s="260">
        <v>1</v>
      </c>
      <c r="H22" s="263" t="s">
        <v>552</v>
      </c>
      <c r="I22" s="264">
        <v>1</v>
      </c>
      <c r="J22" s="313" t="s">
        <v>496</v>
      </c>
      <c r="K22" s="265" t="s">
        <v>78</v>
      </c>
      <c r="L22" s="248" t="s">
        <v>372</v>
      </c>
      <c r="M22" s="248" t="s">
        <v>74</v>
      </c>
      <c r="N22" s="353">
        <v>0.05</v>
      </c>
      <c r="O22" s="353">
        <v>0.4</v>
      </c>
      <c r="P22" s="353">
        <v>0.7</v>
      </c>
      <c r="Q22" s="395">
        <v>1</v>
      </c>
      <c r="R22" s="258" t="s">
        <v>566</v>
      </c>
      <c r="S22" s="400" t="s">
        <v>610</v>
      </c>
      <c r="T22" s="16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24"/>
      <c r="CO22" s="24"/>
      <c r="CP22" s="24"/>
      <c r="CQ22" s="24"/>
      <c r="CR22" s="24"/>
      <c r="CS22" s="24"/>
      <c r="CT22" s="24"/>
      <c r="CU22" s="24"/>
      <c r="CV22" s="24"/>
      <c r="CW22" s="24"/>
      <c r="CX22" s="24"/>
      <c r="CY22" s="24"/>
      <c r="CZ22" s="24"/>
      <c r="DA22" s="24"/>
      <c r="DB22" s="24"/>
      <c r="DC22" s="24"/>
      <c r="DD22" s="24"/>
      <c r="DE22" s="24"/>
      <c r="DF22" s="24"/>
      <c r="DG22" s="24"/>
      <c r="DH22" s="24"/>
      <c r="DI22" s="24"/>
      <c r="DJ22" s="24"/>
      <c r="DK22" s="24"/>
      <c r="DL22" s="24"/>
      <c r="DM22" s="24"/>
      <c r="DN22" s="24"/>
      <c r="DO22" s="24"/>
      <c r="DP22" s="24"/>
      <c r="DQ22" s="24"/>
      <c r="DR22" s="24"/>
      <c r="DS22" s="24"/>
      <c r="DT22" s="24"/>
      <c r="DU22" s="24"/>
      <c r="DV22" s="24"/>
      <c r="DW22" s="24"/>
      <c r="DX22" s="24"/>
      <c r="DY22" s="24"/>
      <c r="DZ22" s="24"/>
      <c r="EA22" s="24"/>
      <c r="EB22" s="24"/>
      <c r="EC22" s="24"/>
      <c r="ED22" s="24"/>
      <c r="EE22" s="24"/>
      <c r="EF22" s="24"/>
      <c r="EG22" s="24"/>
      <c r="EH22" s="24"/>
      <c r="EI22" s="24"/>
      <c r="EJ22" s="24"/>
      <c r="EK22" s="24"/>
      <c r="EL22" s="24"/>
      <c r="EM22" s="24"/>
      <c r="EN22" s="24"/>
      <c r="EO22" s="24"/>
      <c r="EP22" s="24"/>
      <c r="EQ22" s="24"/>
      <c r="ER22" s="24"/>
      <c r="ES22" s="24"/>
      <c r="ET22" s="24"/>
      <c r="EU22" s="24"/>
      <c r="EV22" s="24"/>
      <c r="EW22" s="24"/>
      <c r="EX22" s="24"/>
      <c r="EY22" s="24"/>
      <c r="EZ22" s="24"/>
      <c r="FA22" s="24"/>
      <c r="FB22" s="24"/>
      <c r="FC22" s="24"/>
    </row>
    <row r="23" spans="1:159" s="128" customFormat="1" ht="86.25" customHeight="1">
      <c r="A23" s="45"/>
      <c r="B23" s="407"/>
      <c r="C23" s="258" t="s">
        <v>290</v>
      </c>
      <c r="D23" s="408"/>
      <c r="E23" s="407"/>
      <c r="F23" s="409"/>
      <c r="G23" s="248">
        <v>2</v>
      </c>
      <c r="H23" s="249" t="s">
        <v>553</v>
      </c>
      <c r="I23" s="264">
        <v>1</v>
      </c>
      <c r="J23" s="314" t="s">
        <v>374</v>
      </c>
      <c r="K23" s="266" t="s">
        <v>204</v>
      </c>
      <c r="L23" s="248" t="s">
        <v>372</v>
      </c>
      <c r="M23" s="308" t="s">
        <v>74</v>
      </c>
      <c r="N23" s="396">
        <v>0.1</v>
      </c>
      <c r="O23" s="396">
        <v>1</v>
      </c>
      <c r="P23" s="396" t="s">
        <v>18</v>
      </c>
      <c r="Q23" s="397" t="s">
        <v>18</v>
      </c>
      <c r="R23" s="258" t="s">
        <v>566</v>
      </c>
      <c r="S23" s="404"/>
      <c r="T23" s="165"/>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24"/>
      <c r="CO23" s="24"/>
      <c r="CP23" s="24"/>
      <c r="CQ23" s="24"/>
      <c r="CR23" s="24"/>
      <c r="CS23" s="24"/>
      <c r="CT23" s="24"/>
      <c r="CU23" s="24"/>
      <c r="CV23" s="24"/>
      <c r="CW23" s="24"/>
      <c r="CX23" s="24"/>
      <c r="CY23" s="24"/>
      <c r="CZ23" s="24"/>
      <c r="DA23" s="24"/>
      <c r="DB23" s="24"/>
      <c r="DC23" s="24"/>
      <c r="DD23" s="24"/>
      <c r="DE23" s="24"/>
      <c r="DF23" s="24"/>
      <c r="DG23" s="24"/>
      <c r="DH23" s="24"/>
      <c r="DI23" s="24"/>
      <c r="DJ23" s="24"/>
      <c r="DK23" s="24"/>
      <c r="DL23" s="24"/>
      <c r="DM23" s="24"/>
      <c r="DN23" s="24"/>
      <c r="DO23" s="24"/>
      <c r="DP23" s="24"/>
      <c r="DQ23" s="24"/>
      <c r="DR23" s="24"/>
      <c r="DS23" s="24"/>
      <c r="DT23" s="24"/>
      <c r="DU23" s="24"/>
      <c r="DV23" s="24"/>
      <c r="DW23" s="24"/>
      <c r="DX23" s="24"/>
      <c r="DY23" s="24"/>
      <c r="DZ23" s="24"/>
      <c r="EA23" s="24"/>
      <c r="EB23" s="24"/>
      <c r="EC23" s="24"/>
      <c r="ED23" s="24"/>
      <c r="EE23" s="24"/>
      <c r="EF23" s="24"/>
      <c r="EG23" s="24"/>
      <c r="EH23" s="24"/>
      <c r="EI23" s="24"/>
      <c r="EJ23" s="24"/>
      <c r="EK23" s="24"/>
      <c r="EL23" s="24"/>
      <c r="EM23" s="24"/>
      <c r="EN23" s="24"/>
      <c r="EO23" s="24"/>
      <c r="EP23" s="24"/>
      <c r="EQ23" s="24"/>
      <c r="ER23" s="24"/>
      <c r="ES23" s="24"/>
      <c r="ET23" s="24"/>
      <c r="EU23" s="24"/>
      <c r="EV23" s="24"/>
      <c r="EW23" s="24"/>
      <c r="EX23" s="24"/>
      <c r="EY23" s="24"/>
      <c r="EZ23" s="24"/>
      <c r="FA23" s="24"/>
      <c r="FB23" s="24"/>
      <c r="FC23" s="24"/>
    </row>
    <row r="24" spans="1:159" s="44" customFormat="1" ht="104.25" customHeight="1">
      <c r="A24" s="45"/>
      <c r="B24" s="225" t="s">
        <v>423</v>
      </c>
      <c r="C24" s="239" t="s">
        <v>273</v>
      </c>
      <c r="D24" s="217" t="s">
        <v>96</v>
      </c>
      <c r="E24" s="225" t="s">
        <v>117</v>
      </c>
      <c r="F24" s="220" t="s">
        <v>497</v>
      </c>
      <c r="G24" s="234">
        <v>1</v>
      </c>
      <c r="H24" s="235" t="s">
        <v>118</v>
      </c>
      <c r="I24" s="247">
        <v>1</v>
      </c>
      <c r="J24" s="315" t="s">
        <v>191</v>
      </c>
      <c r="K24" s="241" t="s">
        <v>78</v>
      </c>
      <c r="L24" s="234" t="s">
        <v>372</v>
      </c>
      <c r="M24" s="247">
        <v>0.1</v>
      </c>
      <c r="N24" s="344">
        <v>1</v>
      </c>
      <c r="O24" s="344" t="s">
        <v>18</v>
      </c>
      <c r="P24" s="344" t="s">
        <v>18</v>
      </c>
      <c r="Q24" s="351" t="s">
        <v>18</v>
      </c>
      <c r="R24" s="239" t="s">
        <v>460</v>
      </c>
      <c r="S24" s="239" t="s">
        <v>611</v>
      </c>
      <c r="T24" s="111"/>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24"/>
      <c r="CO24" s="24"/>
      <c r="CP24" s="24"/>
      <c r="CQ24" s="24"/>
      <c r="CR24" s="24"/>
      <c r="CS24" s="24"/>
      <c r="CT24" s="24"/>
      <c r="CU24" s="24"/>
      <c r="CV24" s="24"/>
      <c r="CW24" s="24"/>
      <c r="CX24" s="24"/>
      <c r="CY24" s="24"/>
      <c r="CZ24" s="24"/>
      <c r="DA24" s="24"/>
      <c r="DB24" s="24"/>
      <c r="DC24" s="24"/>
      <c r="DD24" s="24"/>
      <c r="DE24" s="24"/>
      <c r="DF24" s="24"/>
      <c r="DG24" s="24"/>
      <c r="DH24" s="24"/>
      <c r="DI24" s="24"/>
      <c r="DJ24" s="24"/>
      <c r="DK24" s="24"/>
      <c r="DL24" s="24"/>
      <c r="DM24" s="24"/>
      <c r="DN24" s="24"/>
      <c r="DO24" s="24"/>
      <c r="DP24" s="24"/>
      <c r="DQ24" s="24"/>
      <c r="DR24" s="24"/>
      <c r="DS24" s="24"/>
      <c r="DT24" s="24"/>
      <c r="DU24" s="24"/>
      <c r="DV24" s="24"/>
      <c r="DW24" s="24"/>
      <c r="DX24" s="24"/>
      <c r="DY24" s="24"/>
      <c r="DZ24" s="24"/>
      <c r="EA24" s="24"/>
      <c r="EB24" s="24"/>
      <c r="EC24" s="24"/>
      <c r="ED24" s="24"/>
      <c r="EE24" s="24"/>
      <c r="EF24" s="24"/>
      <c r="EG24" s="24"/>
      <c r="EH24" s="24"/>
      <c r="EI24" s="24"/>
      <c r="EJ24" s="24"/>
      <c r="EK24" s="24"/>
      <c r="EL24" s="24"/>
      <c r="EM24" s="24"/>
      <c r="EN24" s="24"/>
      <c r="EO24" s="24"/>
      <c r="EP24" s="24"/>
      <c r="EQ24" s="24"/>
      <c r="ER24" s="24"/>
      <c r="ES24" s="24"/>
      <c r="ET24" s="24"/>
      <c r="EU24" s="24"/>
      <c r="EV24" s="24"/>
      <c r="EW24" s="24"/>
      <c r="EX24" s="24"/>
      <c r="EY24" s="24"/>
      <c r="EZ24" s="24"/>
      <c r="FA24" s="24"/>
      <c r="FB24" s="24"/>
      <c r="FC24" s="24"/>
    </row>
    <row r="25" spans="1:159" s="44" customFormat="1" ht="94.5" customHeight="1">
      <c r="A25" s="45"/>
      <c r="B25" s="218"/>
      <c r="C25" s="239" t="s">
        <v>273</v>
      </c>
      <c r="D25" s="227"/>
      <c r="E25" s="218"/>
      <c r="F25" s="226"/>
      <c r="G25" s="234">
        <v>2</v>
      </c>
      <c r="H25" s="235" t="s">
        <v>498</v>
      </c>
      <c r="I25" s="247">
        <v>1</v>
      </c>
      <c r="J25" s="315" t="s">
        <v>200</v>
      </c>
      <c r="K25" s="241" t="s">
        <v>78</v>
      </c>
      <c r="L25" s="234" t="s">
        <v>372</v>
      </c>
      <c r="M25" s="247" t="s">
        <v>74</v>
      </c>
      <c r="N25" s="344">
        <v>0.25</v>
      </c>
      <c r="O25" s="344">
        <v>0.5</v>
      </c>
      <c r="P25" s="344">
        <v>0.75</v>
      </c>
      <c r="Q25" s="351">
        <v>1</v>
      </c>
      <c r="R25" s="239" t="s">
        <v>460</v>
      </c>
      <c r="S25" s="239" t="s">
        <v>612</v>
      </c>
      <c r="T25" s="111"/>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24"/>
      <c r="CO25" s="24"/>
      <c r="CP25" s="24"/>
      <c r="CQ25" s="24"/>
      <c r="CR25" s="24"/>
      <c r="CS25" s="24"/>
      <c r="CT25" s="24"/>
      <c r="CU25" s="24"/>
      <c r="CV25" s="24"/>
      <c r="CW25" s="24"/>
      <c r="CX25" s="24"/>
      <c r="CY25" s="24"/>
      <c r="CZ25" s="24"/>
      <c r="DA25" s="24"/>
      <c r="DB25" s="24"/>
      <c r="DC25" s="24"/>
      <c r="DD25" s="24"/>
      <c r="DE25" s="24"/>
      <c r="DF25" s="24"/>
      <c r="DG25" s="24"/>
      <c r="DH25" s="24"/>
      <c r="DI25" s="24"/>
      <c r="DJ25" s="24"/>
      <c r="DK25" s="24"/>
      <c r="DL25" s="24"/>
      <c r="DM25" s="24"/>
      <c r="DN25" s="24"/>
      <c r="DO25" s="24"/>
      <c r="DP25" s="24"/>
      <c r="DQ25" s="24"/>
      <c r="DR25" s="24"/>
      <c r="DS25" s="24"/>
      <c r="DT25" s="24"/>
      <c r="DU25" s="24"/>
      <c r="DV25" s="24"/>
      <c r="DW25" s="24"/>
      <c r="DX25" s="24"/>
      <c r="DY25" s="24"/>
      <c r="DZ25" s="24"/>
      <c r="EA25" s="24"/>
      <c r="EB25" s="24"/>
      <c r="EC25" s="24"/>
      <c r="ED25" s="24"/>
      <c r="EE25" s="24"/>
      <c r="EF25" s="24"/>
      <c r="EG25" s="24"/>
      <c r="EH25" s="24"/>
      <c r="EI25" s="24"/>
      <c r="EJ25" s="24"/>
      <c r="EK25" s="24"/>
      <c r="EL25" s="24"/>
      <c r="EM25" s="24"/>
      <c r="EN25" s="24"/>
      <c r="EO25" s="24"/>
      <c r="EP25" s="24"/>
      <c r="EQ25" s="24"/>
      <c r="ER25" s="24"/>
      <c r="ES25" s="24"/>
      <c r="ET25" s="24"/>
      <c r="EU25" s="24"/>
      <c r="EV25" s="24"/>
      <c r="EW25" s="24"/>
      <c r="EX25" s="24"/>
      <c r="EY25" s="24"/>
      <c r="EZ25" s="24"/>
      <c r="FA25" s="24"/>
      <c r="FB25" s="24"/>
      <c r="FC25" s="24"/>
    </row>
    <row r="26" spans="1:159" s="44" customFormat="1" ht="109.5" customHeight="1">
      <c r="A26" s="45"/>
      <c r="B26" s="222"/>
      <c r="C26" s="239" t="s">
        <v>273</v>
      </c>
      <c r="D26" s="216"/>
      <c r="E26" s="222"/>
      <c r="F26" s="219"/>
      <c r="G26" s="234">
        <v>3</v>
      </c>
      <c r="H26" s="235" t="s">
        <v>120</v>
      </c>
      <c r="I26" s="247">
        <v>1</v>
      </c>
      <c r="J26" s="315" t="s">
        <v>499</v>
      </c>
      <c r="K26" s="241" t="s">
        <v>78</v>
      </c>
      <c r="L26" s="234" t="s">
        <v>372</v>
      </c>
      <c r="M26" s="247" t="s">
        <v>251</v>
      </c>
      <c r="N26" s="344">
        <v>0.1</v>
      </c>
      <c r="O26" s="344">
        <v>0.4</v>
      </c>
      <c r="P26" s="344">
        <v>0.7</v>
      </c>
      <c r="Q26" s="344">
        <v>1</v>
      </c>
      <c r="R26" s="239" t="s">
        <v>460</v>
      </c>
      <c r="S26" s="239" t="s">
        <v>567</v>
      </c>
      <c r="T26" s="111"/>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24"/>
      <c r="CO26" s="24"/>
      <c r="CP26" s="24"/>
      <c r="CQ26" s="24"/>
      <c r="CR26" s="24"/>
      <c r="CS26" s="24"/>
      <c r="CT26" s="24"/>
      <c r="CU26" s="24"/>
      <c r="CV26" s="24"/>
      <c r="CW26" s="24"/>
      <c r="CX26" s="24"/>
      <c r="CY26" s="24"/>
      <c r="CZ26" s="24"/>
      <c r="DA26" s="24"/>
      <c r="DB26" s="24"/>
      <c r="DC26" s="24"/>
      <c r="DD26" s="24"/>
      <c r="DE26" s="24"/>
      <c r="DF26" s="24"/>
      <c r="DG26" s="24"/>
      <c r="DH26" s="24"/>
      <c r="DI26" s="24"/>
      <c r="DJ26" s="24"/>
      <c r="DK26" s="24"/>
      <c r="DL26" s="24"/>
      <c r="DM26" s="24"/>
      <c r="DN26" s="24"/>
      <c r="DO26" s="24"/>
      <c r="DP26" s="24"/>
      <c r="DQ26" s="24"/>
      <c r="DR26" s="24"/>
      <c r="DS26" s="24"/>
      <c r="DT26" s="24"/>
      <c r="DU26" s="24"/>
      <c r="DV26" s="24"/>
      <c r="DW26" s="24"/>
      <c r="DX26" s="24"/>
      <c r="DY26" s="24"/>
      <c r="DZ26" s="24"/>
      <c r="EA26" s="24"/>
      <c r="EB26" s="24"/>
      <c r="EC26" s="24"/>
      <c r="ED26" s="24"/>
      <c r="EE26" s="24"/>
      <c r="EF26" s="24"/>
      <c r="EG26" s="24"/>
      <c r="EH26" s="24"/>
      <c r="EI26" s="24"/>
      <c r="EJ26" s="24"/>
      <c r="EK26" s="24"/>
      <c r="EL26" s="24"/>
      <c r="EM26" s="24"/>
      <c r="EN26" s="24"/>
      <c r="EO26" s="24"/>
      <c r="EP26" s="24"/>
      <c r="EQ26" s="24"/>
      <c r="ER26" s="24"/>
      <c r="ES26" s="24"/>
      <c r="ET26" s="24"/>
      <c r="EU26" s="24"/>
      <c r="EV26" s="24"/>
      <c r="EW26" s="24"/>
      <c r="EX26" s="24"/>
      <c r="EY26" s="24"/>
      <c r="EZ26" s="24"/>
      <c r="FA26" s="24"/>
      <c r="FB26" s="24"/>
      <c r="FC26" s="24"/>
    </row>
    <row r="27" spans="1:159" s="128" customFormat="1" ht="63.75" customHeight="1">
      <c r="A27" s="45"/>
      <c r="B27" s="400" t="s">
        <v>422</v>
      </c>
      <c r="C27" s="258" t="s">
        <v>429</v>
      </c>
      <c r="D27" s="400" t="s">
        <v>96</v>
      </c>
      <c r="E27" s="400" t="s">
        <v>121</v>
      </c>
      <c r="F27" s="402" t="s">
        <v>126</v>
      </c>
      <c r="G27" s="248">
        <v>1</v>
      </c>
      <c r="H27" s="249" t="s">
        <v>524</v>
      </c>
      <c r="I27" s="259">
        <v>1</v>
      </c>
      <c r="J27" s="249" t="s">
        <v>348</v>
      </c>
      <c r="K27" s="248" t="s">
        <v>78</v>
      </c>
      <c r="L27" s="248" t="s">
        <v>372</v>
      </c>
      <c r="M27" s="259">
        <v>0.5</v>
      </c>
      <c r="N27" s="353">
        <v>1</v>
      </c>
      <c r="O27" s="261" t="s">
        <v>18</v>
      </c>
      <c r="P27" s="261" t="s">
        <v>18</v>
      </c>
      <c r="Q27" s="261" t="s">
        <v>18</v>
      </c>
      <c r="R27" s="400" t="s">
        <v>460</v>
      </c>
      <c r="S27" s="400" t="s">
        <v>613</v>
      </c>
      <c r="T27" s="135"/>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24"/>
      <c r="CO27" s="24"/>
      <c r="CP27" s="24"/>
      <c r="CQ27" s="24"/>
      <c r="CR27" s="24"/>
      <c r="CS27" s="24"/>
      <c r="CT27" s="24"/>
      <c r="CU27" s="24"/>
      <c r="CV27" s="24"/>
      <c r="CW27" s="24"/>
      <c r="CX27" s="24"/>
      <c r="CY27" s="24"/>
      <c r="CZ27" s="24"/>
      <c r="DA27" s="24"/>
      <c r="DB27" s="24"/>
      <c r="DC27" s="24"/>
      <c r="DD27" s="24"/>
      <c r="DE27" s="24"/>
      <c r="DF27" s="24"/>
      <c r="DG27" s="24"/>
      <c r="DH27" s="24"/>
      <c r="DI27" s="24"/>
      <c r="DJ27" s="24"/>
      <c r="DK27" s="24"/>
      <c r="DL27" s="24"/>
      <c r="DM27" s="24"/>
      <c r="DN27" s="24"/>
      <c r="DO27" s="24"/>
      <c r="DP27" s="24"/>
      <c r="DQ27" s="24"/>
      <c r="DR27" s="24"/>
      <c r="DS27" s="24"/>
      <c r="DT27" s="24"/>
      <c r="DU27" s="24"/>
      <c r="DV27" s="24"/>
      <c r="DW27" s="24"/>
      <c r="DX27" s="24"/>
      <c r="DY27" s="24"/>
      <c r="DZ27" s="24"/>
      <c r="EA27" s="24"/>
      <c r="EB27" s="24"/>
      <c r="EC27" s="24"/>
      <c r="ED27" s="24"/>
      <c r="EE27" s="24"/>
      <c r="EF27" s="24"/>
      <c r="EG27" s="24"/>
      <c r="EH27" s="24"/>
      <c r="EI27" s="24"/>
      <c r="EJ27" s="24"/>
      <c r="EK27" s="24"/>
      <c r="EL27" s="24"/>
      <c r="EM27" s="24"/>
      <c r="EN27" s="24"/>
      <c r="EO27" s="24"/>
      <c r="EP27" s="24"/>
      <c r="EQ27" s="24"/>
      <c r="ER27" s="24"/>
      <c r="ES27" s="24"/>
      <c r="ET27" s="24"/>
      <c r="EU27" s="24"/>
      <c r="EV27" s="24"/>
      <c r="EW27" s="24"/>
      <c r="EX27" s="24"/>
      <c r="EY27" s="24"/>
      <c r="EZ27" s="24"/>
      <c r="FA27" s="24"/>
      <c r="FB27" s="24"/>
      <c r="FC27" s="24"/>
    </row>
    <row r="28" spans="1:159" s="128" customFormat="1" ht="68.25" customHeight="1">
      <c r="A28" s="45"/>
      <c r="B28" s="407"/>
      <c r="C28" s="258" t="s">
        <v>556</v>
      </c>
      <c r="D28" s="407"/>
      <c r="E28" s="407"/>
      <c r="F28" s="409"/>
      <c r="G28" s="248">
        <v>2</v>
      </c>
      <c r="H28" s="249" t="s">
        <v>274</v>
      </c>
      <c r="I28" s="259">
        <v>1</v>
      </c>
      <c r="J28" s="249" t="s">
        <v>349</v>
      </c>
      <c r="K28" s="248" t="s">
        <v>78</v>
      </c>
      <c r="L28" s="248" t="s">
        <v>372</v>
      </c>
      <c r="M28" s="259">
        <v>0.1</v>
      </c>
      <c r="N28" s="353">
        <v>0.25</v>
      </c>
      <c r="O28" s="353">
        <v>0.5</v>
      </c>
      <c r="P28" s="353">
        <v>0.75</v>
      </c>
      <c r="Q28" s="261">
        <v>1</v>
      </c>
      <c r="R28" s="407"/>
      <c r="S28" s="407"/>
      <c r="T28" s="136"/>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24"/>
      <c r="CO28" s="24"/>
      <c r="CP28" s="24"/>
      <c r="CQ28" s="24"/>
      <c r="CR28" s="24"/>
      <c r="CS28" s="24"/>
      <c r="CT28" s="24"/>
      <c r="CU28" s="24"/>
      <c r="CV28" s="24"/>
      <c r="CW28" s="24"/>
      <c r="CX28" s="24"/>
      <c r="CY28" s="24"/>
      <c r="CZ28" s="24"/>
      <c r="DA28" s="24"/>
      <c r="DB28" s="24"/>
      <c r="DC28" s="24"/>
      <c r="DD28" s="24"/>
      <c r="DE28" s="24"/>
      <c r="DF28" s="24"/>
      <c r="DG28" s="24"/>
      <c r="DH28" s="24"/>
      <c r="DI28" s="24"/>
      <c r="DJ28" s="24"/>
      <c r="DK28" s="24"/>
      <c r="DL28" s="24"/>
      <c r="DM28" s="24"/>
      <c r="DN28" s="24"/>
      <c r="DO28" s="24"/>
      <c r="DP28" s="24"/>
      <c r="DQ28" s="24"/>
      <c r="DR28" s="24"/>
      <c r="DS28" s="24"/>
      <c r="DT28" s="24"/>
      <c r="DU28" s="24"/>
      <c r="DV28" s="24"/>
      <c r="DW28" s="24"/>
      <c r="DX28" s="24"/>
      <c r="DY28" s="24"/>
      <c r="DZ28" s="24"/>
      <c r="EA28" s="24"/>
      <c r="EB28" s="24"/>
      <c r="EC28" s="24"/>
      <c r="ED28" s="24"/>
      <c r="EE28" s="24"/>
      <c r="EF28" s="24"/>
      <c r="EG28" s="24"/>
      <c r="EH28" s="24"/>
      <c r="EI28" s="24"/>
      <c r="EJ28" s="24"/>
      <c r="EK28" s="24"/>
      <c r="EL28" s="24"/>
      <c r="EM28" s="24"/>
      <c r="EN28" s="24"/>
      <c r="EO28" s="24"/>
      <c r="EP28" s="24"/>
      <c r="EQ28" s="24"/>
      <c r="ER28" s="24"/>
      <c r="ES28" s="24"/>
      <c r="ET28" s="24"/>
      <c r="EU28" s="24"/>
      <c r="EV28" s="24"/>
      <c r="EW28" s="24"/>
      <c r="EX28" s="24"/>
      <c r="EY28" s="24"/>
      <c r="EZ28" s="24"/>
      <c r="FA28" s="24"/>
      <c r="FB28" s="24"/>
      <c r="FC28" s="24"/>
    </row>
    <row r="29" spans="1:159" s="44" customFormat="1" ht="135.94999999999999" customHeight="1">
      <c r="A29" s="45"/>
      <c r="B29" s="225" t="s">
        <v>196</v>
      </c>
      <c r="C29" s="244" t="s">
        <v>557</v>
      </c>
      <c r="D29" s="225" t="s">
        <v>96</v>
      </c>
      <c r="E29" s="225" t="s">
        <v>122</v>
      </c>
      <c r="F29" s="220" t="s">
        <v>137</v>
      </c>
      <c r="G29" s="234">
        <v>1</v>
      </c>
      <c r="H29" s="235" t="s">
        <v>350</v>
      </c>
      <c r="I29" s="250">
        <v>0.5</v>
      </c>
      <c r="J29" s="316" t="s">
        <v>201</v>
      </c>
      <c r="K29" s="234" t="s">
        <v>78</v>
      </c>
      <c r="L29" s="234" t="s">
        <v>372</v>
      </c>
      <c r="M29" s="365" t="s">
        <v>375</v>
      </c>
      <c r="N29" s="247">
        <v>0</v>
      </c>
      <c r="O29" s="247">
        <v>0.15</v>
      </c>
      <c r="P29" s="247">
        <v>0.3</v>
      </c>
      <c r="Q29" s="386">
        <f>I29</f>
        <v>0.5</v>
      </c>
      <c r="R29" s="239" t="s">
        <v>20</v>
      </c>
      <c r="S29" s="239" t="s">
        <v>568</v>
      </c>
      <c r="T29" s="109"/>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24"/>
      <c r="CO29" s="24"/>
      <c r="CP29" s="24"/>
      <c r="CQ29" s="24"/>
      <c r="CR29" s="24"/>
      <c r="CS29" s="24"/>
      <c r="CT29" s="24"/>
      <c r="CU29" s="24"/>
      <c r="CV29" s="24"/>
      <c r="CW29" s="24"/>
      <c r="CX29" s="24"/>
      <c r="CY29" s="24"/>
      <c r="CZ29" s="24"/>
      <c r="DA29" s="24"/>
      <c r="DB29" s="24"/>
      <c r="DC29" s="24"/>
      <c r="DD29" s="24"/>
      <c r="DE29" s="24"/>
      <c r="DF29" s="24"/>
      <c r="DG29" s="24"/>
      <c r="DH29" s="24"/>
      <c r="DI29" s="24"/>
      <c r="DJ29" s="24"/>
      <c r="DK29" s="24"/>
      <c r="DL29" s="24"/>
      <c r="DM29" s="24"/>
      <c r="DN29" s="24"/>
      <c r="DO29" s="24"/>
      <c r="DP29" s="24"/>
      <c r="DQ29" s="24"/>
      <c r="DR29" s="24"/>
      <c r="DS29" s="24"/>
      <c r="DT29" s="24"/>
      <c r="DU29" s="24"/>
      <c r="DV29" s="24"/>
      <c r="DW29" s="24"/>
      <c r="DX29" s="24"/>
      <c r="DY29" s="24"/>
      <c r="DZ29" s="24"/>
      <c r="EA29" s="24"/>
      <c r="EB29" s="24"/>
      <c r="EC29" s="24"/>
      <c r="ED29" s="24"/>
      <c r="EE29" s="24"/>
      <c r="EF29" s="24"/>
      <c r="EG29" s="24"/>
      <c r="EH29" s="24"/>
      <c r="EI29" s="24"/>
      <c r="EJ29" s="24"/>
      <c r="EK29" s="24"/>
      <c r="EL29" s="24"/>
      <c r="EM29" s="24"/>
      <c r="EN29" s="24"/>
      <c r="EO29" s="24"/>
      <c r="EP29" s="24"/>
      <c r="EQ29" s="24"/>
      <c r="ER29" s="24"/>
      <c r="ES29" s="24"/>
      <c r="ET29" s="24"/>
      <c r="EU29" s="24"/>
      <c r="EV29" s="24"/>
      <c r="EW29" s="24"/>
      <c r="EX29" s="24"/>
      <c r="EY29" s="24"/>
      <c r="EZ29" s="24"/>
      <c r="FA29" s="24"/>
      <c r="FB29" s="24"/>
      <c r="FC29" s="24"/>
    </row>
    <row r="30" spans="1:159" s="44" customFormat="1" ht="75.75" customHeight="1">
      <c r="A30" s="45"/>
      <c r="B30" s="222"/>
      <c r="C30" s="244" t="s">
        <v>557</v>
      </c>
      <c r="D30" s="222"/>
      <c r="E30" s="222"/>
      <c r="F30" s="219"/>
      <c r="G30" s="236">
        <v>2</v>
      </c>
      <c r="H30" s="235" t="s">
        <v>351</v>
      </c>
      <c r="I30" s="251">
        <v>0.3</v>
      </c>
      <c r="J30" s="235" t="s">
        <v>202</v>
      </c>
      <c r="K30" s="234" t="s">
        <v>78</v>
      </c>
      <c r="L30" s="234" t="s">
        <v>372</v>
      </c>
      <c r="M30" s="247" t="s">
        <v>74</v>
      </c>
      <c r="N30" s="234" t="s">
        <v>18</v>
      </c>
      <c r="O30" s="247">
        <v>0.1</v>
      </c>
      <c r="P30" s="247">
        <v>0.2</v>
      </c>
      <c r="Q30" s="387">
        <f>I30</f>
        <v>0.3</v>
      </c>
      <c r="R30" s="239" t="s">
        <v>20</v>
      </c>
      <c r="S30" s="239" t="s">
        <v>568</v>
      </c>
      <c r="T30" s="112" t="s">
        <v>244</v>
      </c>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24"/>
      <c r="CO30" s="24"/>
      <c r="CP30" s="24"/>
      <c r="CQ30" s="24"/>
      <c r="CR30" s="24"/>
      <c r="CS30" s="24"/>
      <c r="CT30" s="24"/>
      <c r="CU30" s="24"/>
      <c r="CV30" s="24"/>
      <c r="CW30" s="24"/>
      <c r="CX30" s="24"/>
      <c r="CY30" s="24"/>
      <c r="CZ30" s="24"/>
      <c r="DA30" s="24"/>
      <c r="DB30" s="24"/>
      <c r="DC30" s="24"/>
      <c r="DD30" s="24"/>
      <c r="DE30" s="24"/>
      <c r="DF30" s="24"/>
      <c r="DG30" s="24"/>
      <c r="DH30" s="24"/>
      <c r="DI30" s="24"/>
      <c r="DJ30" s="24"/>
      <c r="DK30" s="24"/>
      <c r="DL30" s="24"/>
      <c r="DM30" s="24"/>
      <c r="DN30" s="24"/>
      <c r="DO30" s="24"/>
      <c r="DP30" s="24"/>
      <c r="DQ30" s="24"/>
      <c r="DR30" s="24"/>
      <c r="DS30" s="24"/>
      <c r="DT30" s="24"/>
      <c r="DU30" s="24"/>
      <c r="DV30" s="24"/>
      <c r="DW30" s="24"/>
      <c r="DX30" s="24"/>
      <c r="DY30" s="24"/>
      <c r="DZ30" s="24"/>
      <c r="EA30" s="24"/>
      <c r="EB30" s="24"/>
      <c r="EC30" s="24"/>
      <c r="ED30" s="24"/>
      <c r="EE30" s="24"/>
      <c r="EF30" s="24"/>
      <c r="EG30" s="24"/>
      <c r="EH30" s="24"/>
      <c r="EI30" s="24"/>
      <c r="EJ30" s="24"/>
      <c r="EK30" s="24"/>
      <c r="EL30" s="24"/>
      <c r="EM30" s="24"/>
      <c r="EN30" s="24"/>
      <c r="EO30" s="24"/>
      <c r="EP30" s="24"/>
      <c r="EQ30" s="24"/>
      <c r="ER30" s="24"/>
      <c r="ES30" s="24"/>
      <c r="ET30" s="24"/>
      <c r="EU30" s="24"/>
      <c r="EV30" s="24"/>
      <c r="EW30" s="24"/>
      <c r="EX30" s="24"/>
      <c r="EY30" s="24"/>
      <c r="EZ30" s="24"/>
      <c r="FA30" s="24"/>
      <c r="FB30" s="24"/>
      <c r="FC30" s="24"/>
    </row>
    <row r="31" spans="1:159" s="128" customFormat="1" ht="59.25" customHeight="1">
      <c r="A31" s="45"/>
      <c r="B31" s="400" t="s">
        <v>196</v>
      </c>
      <c r="C31" s="258" t="s">
        <v>272</v>
      </c>
      <c r="D31" s="400" t="s">
        <v>96</v>
      </c>
      <c r="E31" s="400" t="s">
        <v>123</v>
      </c>
      <c r="F31" s="402" t="s">
        <v>178</v>
      </c>
      <c r="G31" s="248">
        <v>1</v>
      </c>
      <c r="H31" s="249" t="s">
        <v>531</v>
      </c>
      <c r="I31" s="259">
        <v>1</v>
      </c>
      <c r="J31" s="249" t="s">
        <v>355</v>
      </c>
      <c r="K31" s="248" t="s">
        <v>79</v>
      </c>
      <c r="L31" s="248" t="s">
        <v>372</v>
      </c>
      <c r="M31" s="248" t="s">
        <v>170</v>
      </c>
      <c r="N31" s="248" t="s">
        <v>18</v>
      </c>
      <c r="O31" s="259">
        <v>0.25</v>
      </c>
      <c r="P31" s="259">
        <v>0.6</v>
      </c>
      <c r="Q31" s="261">
        <v>1</v>
      </c>
      <c r="R31" s="257" t="s">
        <v>20</v>
      </c>
      <c r="S31" s="257" t="s">
        <v>614</v>
      </c>
      <c r="T31" s="136"/>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24"/>
      <c r="CO31" s="24"/>
      <c r="CP31" s="24"/>
      <c r="CQ31" s="24"/>
      <c r="CR31" s="24"/>
      <c r="CS31" s="24"/>
      <c r="CT31" s="24"/>
      <c r="CU31" s="24"/>
      <c r="CV31" s="24"/>
      <c r="CW31" s="24"/>
      <c r="CX31" s="24"/>
      <c r="CY31" s="24"/>
      <c r="CZ31" s="24"/>
      <c r="DA31" s="24"/>
      <c r="DB31" s="24"/>
      <c r="DC31" s="24"/>
      <c r="DD31" s="24"/>
      <c r="DE31" s="24"/>
      <c r="DF31" s="24"/>
      <c r="DG31" s="24"/>
      <c r="DH31" s="24"/>
      <c r="DI31" s="24"/>
      <c r="DJ31" s="24"/>
      <c r="DK31" s="24"/>
      <c r="DL31" s="24"/>
      <c r="DM31" s="24"/>
      <c r="DN31" s="24"/>
      <c r="DO31" s="24"/>
      <c r="DP31" s="24"/>
      <c r="DQ31" s="24"/>
      <c r="DR31" s="24"/>
      <c r="DS31" s="24"/>
      <c r="DT31" s="24"/>
      <c r="DU31" s="24"/>
      <c r="DV31" s="24"/>
      <c r="DW31" s="24"/>
      <c r="DX31" s="24"/>
      <c r="DY31" s="24"/>
      <c r="DZ31" s="24"/>
      <c r="EA31" s="24"/>
      <c r="EB31" s="24"/>
      <c r="EC31" s="24"/>
      <c r="ED31" s="24"/>
      <c r="EE31" s="24"/>
      <c r="EF31" s="24"/>
      <c r="EG31" s="24"/>
      <c r="EH31" s="24"/>
      <c r="EI31" s="24"/>
      <c r="EJ31" s="24"/>
      <c r="EK31" s="24"/>
      <c r="EL31" s="24"/>
      <c r="EM31" s="24"/>
      <c r="EN31" s="24"/>
      <c r="EO31" s="24"/>
      <c r="EP31" s="24"/>
      <c r="EQ31" s="24"/>
      <c r="ER31" s="24"/>
      <c r="ES31" s="24"/>
      <c r="ET31" s="24"/>
      <c r="EU31" s="24"/>
      <c r="EV31" s="24"/>
      <c r="EW31" s="24"/>
      <c r="EX31" s="24"/>
      <c r="EY31" s="24"/>
      <c r="EZ31" s="24"/>
      <c r="FA31" s="24"/>
      <c r="FB31" s="24"/>
      <c r="FC31" s="24"/>
    </row>
    <row r="32" spans="1:159" s="128" customFormat="1" ht="62.25" customHeight="1">
      <c r="A32" s="45"/>
      <c r="B32" s="407"/>
      <c r="C32" s="258" t="s">
        <v>272</v>
      </c>
      <c r="D32" s="407"/>
      <c r="E32" s="407"/>
      <c r="F32" s="409"/>
      <c r="G32" s="248">
        <v>2</v>
      </c>
      <c r="H32" s="249" t="s">
        <v>193</v>
      </c>
      <c r="I32" s="259">
        <v>1</v>
      </c>
      <c r="J32" s="249" t="s">
        <v>192</v>
      </c>
      <c r="K32" s="248" t="s">
        <v>78</v>
      </c>
      <c r="L32" s="248" t="s">
        <v>372</v>
      </c>
      <c r="M32" s="353" t="s">
        <v>245</v>
      </c>
      <c r="N32" s="248" t="s">
        <v>18</v>
      </c>
      <c r="O32" s="259">
        <v>0.35</v>
      </c>
      <c r="P32" s="259">
        <v>0.7</v>
      </c>
      <c r="Q32" s="261">
        <f>I32</f>
        <v>1</v>
      </c>
      <c r="R32" s="257" t="s">
        <v>20</v>
      </c>
      <c r="S32" s="257" t="s">
        <v>352</v>
      </c>
      <c r="T32" s="136"/>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24"/>
      <c r="CO32" s="24"/>
      <c r="CP32" s="24"/>
      <c r="CQ32" s="24"/>
      <c r="CR32" s="24"/>
      <c r="CS32" s="24"/>
      <c r="CT32" s="24"/>
      <c r="CU32" s="24"/>
      <c r="CV32" s="24"/>
      <c r="CW32" s="24"/>
      <c r="CX32" s="24"/>
      <c r="CY32" s="24"/>
      <c r="CZ32" s="24"/>
      <c r="DA32" s="24"/>
      <c r="DB32" s="24"/>
      <c r="DC32" s="24"/>
      <c r="DD32" s="24"/>
      <c r="DE32" s="24"/>
      <c r="DF32" s="24"/>
      <c r="DG32" s="24"/>
      <c r="DH32" s="24"/>
      <c r="DI32" s="24"/>
      <c r="DJ32" s="24"/>
      <c r="DK32" s="24"/>
      <c r="DL32" s="24"/>
      <c r="DM32" s="24"/>
      <c r="DN32" s="24"/>
      <c r="DO32" s="24"/>
      <c r="DP32" s="24"/>
      <c r="DQ32" s="24"/>
      <c r="DR32" s="24"/>
      <c r="DS32" s="24"/>
      <c r="DT32" s="24"/>
      <c r="DU32" s="24"/>
      <c r="DV32" s="24"/>
      <c r="DW32" s="24"/>
      <c r="DX32" s="24"/>
      <c r="DY32" s="24"/>
      <c r="DZ32" s="24"/>
      <c r="EA32" s="24"/>
      <c r="EB32" s="24"/>
      <c r="EC32" s="24"/>
      <c r="ED32" s="24"/>
      <c r="EE32" s="24"/>
      <c r="EF32" s="24"/>
      <c r="EG32" s="24"/>
      <c r="EH32" s="24"/>
      <c r="EI32" s="24"/>
      <c r="EJ32" s="24"/>
      <c r="EK32" s="24"/>
      <c r="EL32" s="24"/>
      <c r="EM32" s="24"/>
      <c r="EN32" s="24"/>
      <c r="EO32" s="24"/>
      <c r="EP32" s="24"/>
      <c r="EQ32" s="24"/>
      <c r="ER32" s="24"/>
      <c r="ES32" s="24"/>
      <c r="ET32" s="24"/>
      <c r="EU32" s="24"/>
      <c r="EV32" s="24"/>
      <c r="EW32" s="24"/>
      <c r="EX32" s="24"/>
      <c r="EY32" s="24"/>
      <c r="EZ32" s="24"/>
      <c r="FA32" s="24"/>
      <c r="FB32" s="24"/>
      <c r="FC32" s="24"/>
    </row>
    <row r="33" spans="1:159" s="24" customFormat="1" ht="62.25" customHeight="1">
      <c r="A33" s="45"/>
      <c r="B33" s="225" t="s">
        <v>195</v>
      </c>
      <c r="C33" s="244" t="s">
        <v>272</v>
      </c>
      <c r="D33" s="225" t="s">
        <v>96</v>
      </c>
      <c r="E33" s="225" t="s">
        <v>124</v>
      </c>
      <c r="F33" s="220" t="s">
        <v>500</v>
      </c>
      <c r="G33" s="234">
        <v>1</v>
      </c>
      <c r="H33" s="235" t="s">
        <v>353</v>
      </c>
      <c r="I33" s="247">
        <v>1</v>
      </c>
      <c r="J33" s="235" t="s">
        <v>461</v>
      </c>
      <c r="K33" s="234" t="s">
        <v>79</v>
      </c>
      <c r="L33" s="234" t="s">
        <v>372</v>
      </c>
      <c r="M33" s="234" t="s">
        <v>74</v>
      </c>
      <c r="N33" s="344">
        <v>0.5</v>
      </c>
      <c r="O33" s="247">
        <v>1</v>
      </c>
      <c r="P33" s="247" t="s">
        <v>18</v>
      </c>
      <c r="Q33" s="351" t="s">
        <v>18</v>
      </c>
      <c r="R33" s="225" t="s">
        <v>20</v>
      </c>
      <c r="S33" s="225" t="s">
        <v>615</v>
      </c>
      <c r="T33" s="110"/>
    </row>
    <row r="34" spans="1:159" s="44" customFormat="1" ht="50.25" customHeight="1">
      <c r="A34" s="45"/>
      <c r="B34" s="222"/>
      <c r="C34" s="244" t="s">
        <v>272</v>
      </c>
      <c r="D34" s="222"/>
      <c r="E34" s="222"/>
      <c r="F34" s="219"/>
      <c r="G34" s="234">
        <v>2</v>
      </c>
      <c r="H34" s="235" t="s">
        <v>354</v>
      </c>
      <c r="I34" s="247">
        <v>0.5</v>
      </c>
      <c r="J34" s="235" t="s">
        <v>501</v>
      </c>
      <c r="K34" s="234" t="s">
        <v>79</v>
      </c>
      <c r="L34" s="234" t="s">
        <v>372</v>
      </c>
      <c r="M34" s="234" t="s">
        <v>170</v>
      </c>
      <c r="N34" s="344" t="s">
        <v>18</v>
      </c>
      <c r="O34" s="247" t="s">
        <v>18</v>
      </c>
      <c r="P34" s="247">
        <v>0.25</v>
      </c>
      <c r="Q34" s="351">
        <v>0.5</v>
      </c>
      <c r="R34" s="222"/>
      <c r="S34" s="222"/>
      <c r="T34" s="110"/>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row>
    <row r="35" spans="1:159" s="128" customFormat="1" ht="82.5" customHeight="1">
      <c r="A35" s="45"/>
      <c r="B35" s="400" t="s">
        <v>195</v>
      </c>
      <c r="C35" s="258" t="s">
        <v>555</v>
      </c>
      <c r="D35" s="400" t="s">
        <v>96</v>
      </c>
      <c r="E35" s="400" t="s">
        <v>125</v>
      </c>
      <c r="F35" s="402" t="s">
        <v>502</v>
      </c>
      <c r="G35" s="248">
        <v>1</v>
      </c>
      <c r="H35" s="249" t="s">
        <v>326</v>
      </c>
      <c r="I35" s="268">
        <v>1</v>
      </c>
      <c r="J35" s="317" t="s">
        <v>330</v>
      </c>
      <c r="K35" s="258" t="s">
        <v>208</v>
      </c>
      <c r="L35" s="248" t="s">
        <v>376</v>
      </c>
      <c r="M35" s="317" t="s">
        <v>384</v>
      </c>
      <c r="N35" s="268">
        <v>0.7</v>
      </c>
      <c r="O35" s="268">
        <v>0.8</v>
      </c>
      <c r="P35" s="268">
        <v>1</v>
      </c>
      <c r="Q35" s="261">
        <v>1</v>
      </c>
      <c r="R35" s="258" t="s">
        <v>569</v>
      </c>
      <c r="S35" s="257" t="s">
        <v>616</v>
      </c>
      <c r="T35" s="127"/>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row>
    <row r="36" spans="1:159" s="128" customFormat="1" ht="75" customHeight="1">
      <c r="A36" s="45"/>
      <c r="B36" s="404"/>
      <c r="C36" s="258" t="s">
        <v>555</v>
      </c>
      <c r="D36" s="404"/>
      <c r="E36" s="404"/>
      <c r="F36" s="406"/>
      <c r="G36" s="248">
        <v>2</v>
      </c>
      <c r="H36" s="249" t="s">
        <v>327</v>
      </c>
      <c r="I36" s="259">
        <v>1</v>
      </c>
      <c r="J36" s="249" t="s">
        <v>386</v>
      </c>
      <c r="K36" s="257" t="s">
        <v>293</v>
      </c>
      <c r="L36" s="248" t="s">
        <v>376</v>
      </c>
      <c r="M36" s="268" t="s">
        <v>74</v>
      </c>
      <c r="N36" s="268">
        <v>1</v>
      </c>
      <c r="O36" s="268">
        <v>1</v>
      </c>
      <c r="P36" s="268">
        <v>1</v>
      </c>
      <c r="Q36" s="268">
        <v>1</v>
      </c>
      <c r="R36" s="258" t="s">
        <v>569</v>
      </c>
      <c r="S36" s="257" t="s">
        <v>570</v>
      </c>
      <c r="T36" s="127"/>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24"/>
      <c r="CO36" s="24"/>
      <c r="CP36" s="24"/>
      <c r="CQ36" s="24"/>
      <c r="CR36" s="24"/>
      <c r="CS36" s="24"/>
      <c r="CT36" s="24"/>
      <c r="CU36" s="24"/>
      <c r="CV36" s="24"/>
      <c r="CW36" s="24"/>
      <c r="CX36" s="24"/>
      <c r="CY36" s="24"/>
      <c r="CZ36" s="24"/>
      <c r="DA36" s="24"/>
      <c r="DB36" s="24"/>
      <c r="DC36" s="24"/>
      <c r="DD36" s="24"/>
      <c r="DE36" s="24"/>
      <c r="DF36" s="24"/>
      <c r="DG36" s="24"/>
      <c r="DH36" s="24"/>
      <c r="DI36" s="24"/>
      <c r="DJ36" s="24"/>
      <c r="DK36" s="24"/>
      <c r="DL36" s="24"/>
      <c r="DM36" s="24"/>
      <c r="DN36" s="24"/>
      <c r="DO36" s="24"/>
      <c r="DP36" s="24"/>
      <c r="DQ36" s="24"/>
      <c r="DR36" s="24"/>
      <c r="DS36" s="24"/>
      <c r="DT36" s="24"/>
      <c r="DU36" s="24"/>
      <c r="DV36" s="24"/>
      <c r="DW36" s="24"/>
      <c r="DX36" s="24"/>
      <c r="DY36" s="24"/>
      <c r="DZ36" s="24"/>
      <c r="EA36" s="24"/>
      <c r="EB36" s="24"/>
      <c r="EC36" s="24"/>
      <c r="ED36" s="24"/>
      <c r="EE36" s="24"/>
      <c r="EF36" s="24"/>
      <c r="EG36" s="24"/>
      <c r="EH36" s="24"/>
      <c r="EI36" s="24"/>
      <c r="EJ36" s="24"/>
      <c r="EK36" s="24"/>
      <c r="EL36" s="24"/>
      <c r="EM36" s="24"/>
      <c r="EN36" s="24"/>
      <c r="EO36" s="24"/>
      <c r="EP36" s="24"/>
      <c r="EQ36" s="24"/>
      <c r="ER36" s="24"/>
      <c r="ES36" s="24"/>
      <c r="ET36" s="24"/>
      <c r="EU36" s="24"/>
      <c r="EV36" s="24"/>
      <c r="EW36" s="24"/>
      <c r="EX36" s="24"/>
      <c r="EY36" s="24"/>
      <c r="EZ36" s="24"/>
      <c r="FA36" s="24"/>
      <c r="FB36" s="24"/>
      <c r="FC36" s="24"/>
    </row>
    <row r="37" spans="1:159" s="128" customFormat="1" ht="66" customHeight="1">
      <c r="A37" s="45"/>
      <c r="B37" s="407"/>
      <c r="C37" s="258" t="s">
        <v>555</v>
      </c>
      <c r="D37" s="407"/>
      <c r="E37" s="407"/>
      <c r="F37" s="409"/>
      <c r="G37" s="262">
        <v>3</v>
      </c>
      <c r="H37" s="269" t="s">
        <v>328</v>
      </c>
      <c r="I37" s="270">
        <v>1</v>
      </c>
      <c r="J37" s="256" t="s">
        <v>385</v>
      </c>
      <c r="K37" s="271" t="s">
        <v>293</v>
      </c>
      <c r="L37" s="248" t="s">
        <v>372</v>
      </c>
      <c r="M37" s="259">
        <v>0</v>
      </c>
      <c r="N37" s="259">
        <v>0.1</v>
      </c>
      <c r="O37" s="259">
        <v>0.35</v>
      </c>
      <c r="P37" s="259">
        <v>0.65</v>
      </c>
      <c r="Q37" s="261">
        <v>1</v>
      </c>
      <c r="R37" s="258" t="s">
        <v>569</v>
      </c>
      <c r="S37" s="257" t="s">
        <v>571</v>
      </c>
      <c r="T37" s="127"/>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24"/>
      <c r="CO37" s="24"/>
      <c r="CP37" s="24"/>
      <c r="CQ37" s="24"/>
      <c r="CR37" s="24"/>
      <c r="CS37" s="24"/>
      <c r="CT37" s="24"/>
      <c r="CU37" s="24"/>
      <c r="CV37" s="24"/>
      <c r="CW37" s="24"/>
      <c r="CX37" s="24"/>
      <c r="CY37" s="24"/>
      <c r="CZ37" s="24"/>
      <c r="DA37" s="24"/>
      <c r="DB37" s="24"/>
      <c r="DC37" s="24"/>
      <c r="DD37" s="24"/>
      <c r="DE37" s="24"/>
      <c r="DF37" s="24"/>
      <c r="DG37" s="24"/>
      <c r="DH37" s="24"/>
      <c r="DI37" s="24"/>
      <c r="DJ37" s="24"/>
      <c r="DK37" s="24"/>
      <c r="DL37" s="24"/>
      <c r="DM37" s="24"/>
      <c r="DN37" s="24"/>
      <c r="DO37" s="24"/>
      <c r="DP37" s="24"/>
      <c r="DQ37" s="24"/>
      <c r="DR37" s="24"/>
      <c r="DS37" s="24"/>
      <c r="DT37" s="24"/>
      <c r="DU37" s="24"/>
      <c r="DV37" s="24"/>
      <c r="DW37" s="24"/>
      <c r="DX37" s="24"/>
      <c r="DY37" s="24"/>
      <c r="DZ37" s="24"/>
      <c r="EA37" s="24"/>
      <c r="EB37" s="24"/>
      <c r="EC37" s="24"/>
      <c r="ED37" s="24"/>
      <c r="EE37" s="24"/>
      <c r="EF37" s="24"/>
      <c r="EG37" s="24"/>
      <c r="EH37" s="24"/>
      <c r="EI37" s="24"/>
      <c r="EJ37" s="24"/>
      <c r="EK37" s="24"/>
      <c r="EL37" s="24"/>
      <c r="EM37" s="24"/>
      <c r="EN37" s="24"/>
      <c r="EO37" s="24"/>
      <c r="EP37" s="24"/>
      <c r="EQ37" s="24"/>
      <c r="ER37" s="24"/>
      <c r="ES37" s="24"/>
      <c r="ET37" s="24"/>
      <c r="EU37" s="24"/>
      <c r="EV37" s="24"/>
      <c r="EW37" s="24"/>
      <c r="EX37" s="24"/>
      <c r="EY37" s="24"/>
      <c r="EZ37" s="24"/>
      <c r="FA37" s="24"/>
      <c r="FB37" s="24"/>
      <c r="FC37" s="24"/>
    </row>
    <row r="38" spans="1:159" s="24" customFormat="1" ht="66.75" customHeight="1">
      <c r="A38" s="45"/>
      <c r="B38" s="225" t="s">
        <v>195</v>
      </c>
      <c r="C38" s="239" t="s">
        <v>432</v>
      </c>
      <c r="D38" s="225" t="s">
        <v>96</v>
      </c>
      <c r="E38" s="225" t="s">
        <v>127</v>
      </c>
      <c r="F38" s="220" t="s">
        <v>490</v>
      </c>
      <c r="G38" s="234">
        <v>1</v>
      </c>
      <c r="H38" s="235" t="s">
        <v>356</v>
      </c>
      <c r="I38" s="247">
        <v>1</v>
      </c>
      <c r="J38" s="235" t="s">
        <v>530</v>
      </c>
      <c r="K38" s="234" t="s">
        <v>78</v>
      </c>
      <c r="L38" s="234" t="s">
        <v>372</v>
      </c>
      <c r="M38" s="365" t="s">
        <v>503</v>
      </c>
      <c r="N38" s="344">
        <v>0.7</v>
      </c>
      <c r="O38" s="247">
        <v>1</v>
      </c>
      <c r="P38" s="234" t="s">
        <v>18</v>
      </c>
      <c r="Q38" s="351" t="s">
        <v>18</v>
      </c>
      <c r="R38" s="239" t="s">
        <v>20</v>
      </c>
      <c r="S38" s="239" t="s">
        <v>572</v>
      </c>
      <c r="T38" s="113"/>
    </row>
    <row r="39" spans="1:159" s="44" customFormat="1" ht="42.75" customHeight="1">
      <c r="A39" s="45"/>
      <c r="B39" s="222"/>
      <c r="C39" s="301" t="s">
        <v>432</v>
      </c>
      <c r="D39" s="222"/>
      <c r="E39" s="222"/>
      <c r="F39" s="219"/>
      <c r="G39" s="234">
        <v>2</v>
      </c>
      <c r="H39" s="235" t="s">
        <v>357</v>
      </c>
      <c r="I39" s="247">
        <v>0.5</v>
      </c>
      <c r="J39" s="235" t="s">
        <v>504</v>
      </c>
      <c r="K39" s="234" t="s">
        <v>78</v>
      </c>
      <c r="L39" s="234" t="s">
        <v>372</v>
      </c>
      <c r="M39" s="247" t="s">
        <v>74</v>
      </c>
      <c r="N39" s="344" t="s">
        <v>18</v>
      </c>
      <c r="O39" s="247">
        <v>0.15</v>
      </c>
      <c r="P39" s="247">
        <v>0.3</v>
      </c>
      <c r="Q39" s="351">
        <v>0.5</v>
      </c>
      <c r="R39" s="239" t="s">
        <v>20</v>
      </c>
      <c r="S39" s="239" t="s">
        <v>572</v>
      </c>
      <c r="T39" s="11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row>
    <row r="40" spans="1:159" s="128" customFormat="1" ht="89.25" customHeight="1">
      <c r="A40" s="45"/>
      <c r="B40" s="400" t="s">
        <v>476</v>
      </c>
      <c r="C40" s="257" t="s">
        <v>280</v>
      </c>
      <c r="D40" s="400" t="s">
        <v>9</v>
      </c>
      <c r="E40" s="400" t="s">
        <v>128</v>
      </c>
      <c r="F40" s="402" t="s">
        <v>377</v>
      </c>
      <c r="G40" s="248">
        <v>1</v>
      </c>
      <c r="H40" s="249" t="s">
        <v>342</v>
      </c>
      <c r="I40" s="259">
        <v>1</v>
      </c>
      <c r="J40" s="249" t="s">
        <v>505</v>
      </c>
      <c r="K40" s="248" t="s">
        <v>78</v>
      </c>
      <c r="L40" s="248" t="s">
        <v>372</v>
      </c>
      <c r="M40" s="259">
        <v>0.2</v>
      </c>
      <c r="N40" s="391">
        <v>0.4</v>
      </c>
      <c r="O40" s="339">
        <v>0.8</v>
      </c>
      <c r="P40" s="339">
        <v>1</v>
      </c>
      <c r="Q40" s="261" t="s">
        <v>18</v>
      </c>
      <c r="R40" s="257" t="s">
        <v>573</v>
      </c>
      <c r="S40" s="257" t="s">
        <v>617</v>
      </c>
      <c r="T40" s="136"/>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row>
    <row r="41" spans="1:159" s="128" customFormat="1" ht="93" customHeight="1">
      <c r="A41" s="45"/>
      <c r="B41" s="404"/>
      <c r="C41" s="257" t="s">
        <v>280</v>
      </c>
      <c r="D41" s="404"/>
      <c r="E41" s="404"/>
      <c r="F41" s="406"/>
      <c r="G41" s="248">
        <v>2</v>
      </c>
      <c r="H41" s="249" t="s">
        <v>378</v>
      </c>
      <c r="I41" s="259">
        <v>1</v>
      </c>
      <c r="J41" s="249" t="s">
        <v>246</v>
      </c>
      <c r="K41" s="248" t="s">
        <v>78</v>
      </c>
      <c r="L41" s="248" t="s">
        <v>372</v>
      </c>
      <c r="M41" s="391">
        <v>0</v>
      </c>
      <c r="N41" s="391">
        <v>0.2</v>
      </c>
      <c r="O41" s="339">
        <v>1</v>
      </c>
      <c r="P41" s="339"/>
      <c r="Q41" s="261" t="s">
        <v>18</v>
      </c>
      <c r="R41" s="262" t="s">
        <v>573</v>
      </c>
      <c r="S41" s="257" t="s">
        <v>17</v>
      </c>
      <c r="T41" s="136"/>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c r="BS41" s="24"/>
      <c r="BT41" s="24"/>
      <c r="BU41" s="24"/>
      <c r="BV41" s="24"/>
      <c r="BW41" s="24"/>
      <c r="BX41" s="24"/>
      <c r="BY41" s="24"/>
      <c r="BZ41" s="24"/>
      <c r="CA41" s="24"/>
      <c r="CB41" s="24"/>
      <c r="CC41" s="24"/>
      <c r="CD41" s="24"/>
      <c r="CE41" s="24"/>
      <c r="CF41" s="24"/>
      <c r="CG41" s="24"/>
      <c r="CH41" s="24"/>
      <c r="CI41" s="24"/>
      <c r="CJ41" s="24"/>
      <c r="CK41" s="24"/>
      <c r="CL41" s="24"/>
      <c r="CM41" s="24"/>
      <c r="CN41" s="24"/>
      <c r="CO41" s="24"/>
      <c r="CP41" s="24"/>
      <c r="CQ41" s="24"/>
      <c r="CR41" s="24"/>
      <c r="CS41" s="24"/>
      <c r="CT41" s="24"/>
      <c r="CU41" s="24"/>
      <c r="CV41" s="24"/>
      <c r="CW41" s="24"/>
      <c r="CX41" s="24"/>
      <c r="CY41" s="24"/>
      <c r="CZ41" s="24"/>
      <c r="DA41" s="24"/>
      <c r="DB41" s="24"/>
      <c r="DC41" s="24"/>
      <c r="DD41" s="24"/>
      <c r="DE41" s="24"/>
      <c r="DF41" s="24"/>
      <c r="DG41" s="24"/>
      <c r="DH41" s="24"/>
      <c r="DI41" s="24"/>
      <c r="DJ41" s="24"/>
      <c r="DK41" s="24"/>
      <c r="DL41" s="24"/>
      <c r="DM41" s="24"/>
      <c r="DN41" s="24"/>
      <c r="DO41" s="24"/>
      <c r="DP41" s="24"/>
      <c r="DQ41" s="24"/>
      <c r="DR41" s="24"/>
      <c r="DS41" s="24"/>
      <c r="DT41" s="24"/>
      <c r="DU41" s="24"/>
      <c r="DV41" s="24"/>
      <c r="DW41" s="24"/>
      <c r="DX41" s="24"/>
      <c r="DY41" s="24"/>
      <c r="DZ41" s="24"/>
      <c r="EA41" s="24"/>
      <c r="EB41" s="24"/>
      <c r="EC41" s="24"/>
      <c r="ED41" s="24"/>
      <c r="EE41" s="24"/>
      <c r="EF41" s="24"/>
      <c r="EG41" s="24"/>
      <c r="EH41" s="24"/>
      <c r="EI41" s="24"/>
      <c r="EJ41" s="24"/>
      <c r="EK41" s="24"/>
      <c r="EL41" s="24"/>
      <c r="EM41" s="24"/>
      <c r="EN41" s="24"/>
      <c r="EO41" s="24"/>
      <c r="EP41" s="24"/>
      <c r="EQ41" s="24"/>
      <c r="ER41" s="24"/>
      <c r="ES41" s="24"/>
      <c r="ET41" s="24"/>
      <c r="EU41" s="24"/>
      <c r="EV41" s="24"/>
      <c r="EW41" s="24"/>
      <c r="EX41" s="24"/>
      <c r="EY41" s="24"/>
      <c r="EZ41" s="24"/>
      <c r="FA41" s="24"/>
      <c r="FB41" s="24"/>
      <c r="FC41" s="24"/>
    </row>
    <row r="42" spans="1:159" s="128" customFormat="1" ht="69" customHeight="1">
      <c r="A42" s="45"/>
      <c r="B42" s="407"/>
      <c r="C42" s="257" t="s">
        <v>281</v>
      </c>
      <c r="D42" s="407"/>
      <c r="E42" s="407"/>
      <c r="F42" s="409"/>
      <c r="G42" s="248">
        <v>3</v>
      </c>
      <c r="H42" s="294" t="s">
        <v>534</v>
      </c>
      <c r="I42" s="295">
        <v>3</v>
      </c>
      <c r="J42" s="318" t="s">
        <v>535</v>
      </c>
      <c r="K42" s="248" t="s">
        <v>208</v>
      </c>
      <c r="L42" s="248" t="s">
        <v>373</v>
      </c>
      <c r="M42" s="295" t="s">
        <v>74</v>
      </c>
      <c r="N42" s="295">
        <v>0</v>
      </c>
      <c r="O42" s="295">
        <v>1</v>
      </c>
      <c r="P42" s="295">
        <v>0</v>
      </c>
      <c r="Q42" s="295">
        <v>1</v>
      </c>
      <c r="R42" s="257" t="s">
        <v>104</v>
      </c>
      <c r="S42" s="257" t="s">
        <v>618</v>
      </c>
      <c r="T42" s="136"/>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c r="CA42" s="24"/>
      <c r="CB42" s="24"/>
      <c r="CC42" s="24"/>
      <c r="CD42" s="24"/>
      <c r="CE42" s="24"/>
      <c r="CF42" s="24"/>
      <c r="CG42" s="24"/>
      <c r="CH42" s="24"/>
      <c r="CI42" s="24"/>
      <c r="CJ42" s="24"/>
      <c r="CK42" s="24"/>
      <c r="CL42" s="24"/>
      <c r="CM42" s="24"/>
      <c r="CN42" s="24"/>
      <c r="CO42" s="24"/>
      <c r="CP42" s="24"/>
      <c r="CQ42" s="24"/>
      <c r="CR42" s="24"/>
      <c r="CS42" s="24"/>
      <c r="CT42" s="24"/>
      <c r="CU42" s="24"/>
      <c r="CV42" s="24"/>
      <c r="CW42" s="24"/>
      <c r="CX42" s="24"/>
      <c r="CY42" s="24"/>
      <c r="CZ42" s="24"/>
      <c r="DA42" s="24"/>
      <c r="DB42" s="24"/>
      <c r="DC42" s="24"/>
      <c r="DD42" s="24"/>
      <c r="DE42" s="24"/>
      <c r="DF42" s="24"/>
      <c r="DG42" s="24"/>
      <c r="DH42" s="24"/>
      <c r="DI42" s="24"/>
      <c r="DJ42" s="24"/>
      <c r="DK42" s="24"/>
      <c r="DL42" s="24"/>
      <c r="DM42" s="24"/>
      <c r="DN42" s="24"/>
      <c r="DO42" s="24"/>
      <c r="DP42" s="24"/>
      <c r="DQ42" s="24"/>
      <c r="DR42" s="24"/>
      <c r="DS42" s="24"/>
      <c r="DT42" s="24"/>
      <c r="DU42" s="24"/>
      <c r="DV42" s="24"/>
      <c r="DW42" s="24"/>
      <c r="DX42" s="24"/>
      <c r="DY42" s="24"/>
      <c r="DZ42" s="24"/>
      <c r="EA42" s="24"/>
      <c r="EB42" s="24"/>
      <c r="EC42" s="24"/>
      <c r="ED42" s="24"/>
      <c r="EE42" s="24"/>
      <c r="EF42" s="24"/>
      <c r="EG42" s="24"/>
      <c r="EH42" s="24"/>
      <c r="EI42" s="24"/>
      <c r="EJ42" s="24"/>
      <c r="EK42" s="24"/>
      <c r="EL42" s="24"/>
      <c r="EM42" s="24"/>
      <c r="EN42" s="24"/>
      <c r="EO42" s="24"/>
      <c r="EP42" s="24"/>
      <c r="EQ42" s="24"/>
      <c r="ER42" s="24"/>
      <c r="ES42" s="24"/>
      <c r="ET42" s="24"/>
      <c r="EU42" s="24"/>
      <c r="EV42" s="24"/>
      <c r="EW42" s="24"/>
      <c r="EX42" s="24"/>
      <c r="EY42" s="24"/>
      <c r="EZ42" s="24"/>
      <c r="FA42" s="24"/>
      <c r="FB42" s="24"/>
      <c r="FC42" s="24"/>
    </row>
    <row r="43" spans="1:159" s="44" customFormat="1" ht="119.25" customHeight="1">
      <c r="A43" s="45"/>
      <c r="B43" s="239" t="s">
        <v>479</v>
      </c>
      <c r="C43" s="254" t="s">
        <v>282</v>
      </c>
      <c r="D43" s="239" t="s">
        <v>9</v>
      </c>
      <c r="E43" s="239" t="s">
        <v>129</v>
      </c>
      <c r="F43" s="243" t="s">
        <v>90</v>
      </c>
      <c r="G43" s="241">
        <v>1</v>
      </c>
      <c r="H43" s="235" t="s">
        <v>91</v>
      </c>
      <c r="I43" s="252">
        <v>1</v>
      </c>
      <c r="J43" s="319" t="s">
        <v>205</v>
      </c>
      <c r="K43" s="253" t="s">
        <v>78</v>
      </c>
      <c r="L43" s="234" t="s">
        <v>373</v>
      </c>
      <c r="M43" s="252">
        <v>0.8</v>
      </c>
      <c r="N43" s="252">
        <v>0.9</v>
      </c>
      <c r="O43" s="348">
        <v>1</v>
      </c>
      <c r="P43" s="234" t="s">
        <v>18</v>
      </c>
      <c r="Q43" s="351" t="s">
        <v>18</v>
      </c>
      <c r="R43" s="239" t="s">
        <v>573</v>
      </c>
      <c r="S43" s="239" t="s">
        <v>575</v>
      </c>
      <c r="T43" s="110"/>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c r="BS43" s="24"/>
      <c r="BT43" s="24"/>
      <c r="BU43" s="24"/>
      <c r="BV43" s="24"/>
      <c r="BW43" s="24"/>
      <c r="BX43" s="24"/>
      <c r="BY43" s="24"/>
      <c r="BZ43" s="24"/>
      <c r="CA43" s="24"/>
      <c r="CB43" s="24"/>
      <c r="CC43" s="24"/>
      <c r="CD43" s="24"/>
      <c r="CE43" s="24"/>
      <c r="CF43" s="24"/>
      <c r="CG43" s="24"/>
      <c r="CH43" s="24"/>
      <c r="CI43" s="24"/>
      <c r="CJ43" s="24"/>
      <c r="CK43" s="24"/>
      <c r="CL43" s="24"/>
      <c r="CM43" s="24"/>
      <c r="CN43" s="24"/>
      <c r="CO43" s="24"/>
      <c r="CP43" s="24"/>
      <c r="CQ43" s="24"/>
      <c r="CR43" s="24"/>
      <c r="CS43" s="24"/>
      <c r="CT43" s="24"/>
      <c r="CU43" s="24"/>
      <c r="CV43" s="24"/>
      <c r="CW43" s="24"/>
      <c r="CX43" s="24"/>
      <c r="CY43" s="24"/>
      <c r="CZ43" s="24"/>
      <c r="DA43" s="24"/>
      <c r="DB43" s="24"/>
      <c r="DC43" s="24"/>
      <c r="DD43" s="24"/>
      <c r="DE43" s="24"/>
      <c r="DF43" s="24"/>
      <c r="DG43" s="24"/>
      <c r="DH43" s="24"/>
      <c r="DI43" s="24"/>
      <c r="DJ43" s="24"/>
      <c r="DK43" s="24"/>
      <c r="DL43" s="24"/>
      <c r="DM43" s="24"/>
      <c r="DN43" s="24"/>
      <c r="DO43" s="24"/>
      <c r="DP43" s="24"/>
      <c r="DQ43" s="24"/>
      <c r="DR43" s="24"/>
      <c r="DS43" s="24"/>
      <c r="DT43" s="24"/>
      <c r="DU43" s="24"/>
      <c r="DV43" s="24"/>
      <c r="DW43" s="24"/>
      <c r="DX43" s="24"/>
      <c r="DY43" s="24"/>
      <c r="DZ43" s="24"/>
      <c r="EA43" s="24"/>
      <c r="EB43" s="24"/>
      <c r="EC43" s="24"/>
      <c r="ED43" s="24"/>
      <c r="EE43" s="24"/>
      <c r="EF43" s="24"/>
      <c r="EG43" s="24"/>
      <c r="EH43" s="24"/>
      <c r="EI43" s="24"/>
      <c r="EJ43" s="24"/>
      <c r="EK43" s="24"/>
      <c r="EL43" s="24"/>
      <c r="EM43" s="24"/>
      <c r="EN43" s="24"/>
      <c r="EO43" s="24"/>
      <c r="EP43" s="24"/>
      <c r="EQ43" s="24"/>
      <c r="ER43" s="24"/>
      <c r="ES43" s="24"/>
      <c r="ET43" s="24"/>
      <c r="EU43" s="24"/>
      <c r="EV43" s="24"/>
      <c r="EW43" s="24"/>
      <c r="EX43" s="24"/>
      <c r="EY43" s="24"/>
      <c r="EZ43" s="24"/>
      <c r="FA43" s="24"/>
      <c r="FB43" s="24"/>
      <c r="FC43" s="24"/>
    </row>
    <row r="44" spans="1:159" s="128" customFormat="1" ht="75.75" customHeight="1">
      <c r="A44" s="45"/>
      <c r="B44" s="400" t="s">
        <v>480</v>
      </c>
      <c r="C44" s="258" t="s">
        <v>425</v>
      </c>
      <c r="D44" s="400" t="s">
        <v>9</v>
      </c>
      <c r="E44" s="400" t="s">
        <v>130</v>
      </c>
      <c r="F44" s="402" t="s">
        <v>379</v>
      </c>
      <c r="G44" s="185">
        <v>1</v>
      </c>
      <c r="H44" s="176" t="s">
        <v>207</v>
      </c>
      <c r="I44" s="264">
        <v>1</v>
      </c>
      <c r="J44" s="320" t="s">
        <v>506</v>
      </c>
      <c r="K44" s="273" t="s">
        <v>78</v>
      </c>
      <c r="L44" s="248" t="s">
        <v>372</v>
      </c>
      <c r="M44" s="391">
        <v>0</v>
      </c>
      <c r="N44" s="391">
        <v>0.2</v>
      </c>
      <c r="O44" s="339">
        <v>0.6</v>
      </c>
      <c r="P44" s="339">
        <v>1</v>
      </c>
      <c r="Q44" s="339" t="s">
        <v>18</v>
      </c>
      <c r="R44" s="274" t="s">
        <v>619</v>
      </c>
      <c r="S44" s="274"/>
      <c r="T44" s="137"/>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c r="BT44" s="24"/>
      <c r="BU44" s="24"/>
      <c r="BV44" s="24"/>
      <c r="BW44" s="24"/>
      <c r="BX44" s="24"/>
      <c r="BY44" s="24"/>
      <c r="BZ44" s="24"/>
      <c r="CA44" s="24"/>
      <c r="CB44" s="24"/>
      <c r="CC44" s="24"/>
      <c r="CD44" s="24"/>
      <c r="CE44" s="24"/>
      <c r="CF44" s="24"/>
      <c r="CG44" s="24"/>
      <c r="CH44" s="24"/>
      <c r="CI44" s="24"/>
      <c r="CJ44" s="24"/>
      <c r="CK44" s="24"/>
      <c r="CL44" s="24"/>
      <c r="CM44" s="24"/>
      <c r="CN44" s="24"/>
      <c r="CO44" s="24"/>
      <c r="CP44" s="24"/>
      <c r="CQ44" s="24"/>
      <c r="CR44" s="24"/>
      <c r="CS44" s="24"/>
      <c r="CT44" s="24"/>
      <c r="CU44" s="24"/>
      <c r="CV44" s="24"/>
      <c r="CW44" s="24"/>
      <c r="CX44" s="24"/>
      <c r="CY44" s="24"/>
      <c r="CZ44" s="24"/>
      <c r="DA44" s="24"/>
      <c r="DB44" s="24"/>
      <c r="DC44" s="24"/>
      <c r="DD44" s="24"/>
      <c r="DE44" s="24"/>
      <c r="DF44" s="24"/>
      <c r="DG44" s="24"/>
      <c r="DH44" s="24"/>
      <c r="DI44" s="24"/>
      <c r="DJ44" s="24"/>
      <c r="DK44" s="24"/>
      <c r="DL44" s="24"/>
      <c r="DM44" s="24"/>
      <c r="DN44" s="24"/>
      <c r="DO44" s="24"/>
      <c r="DP44" s="24"/>
      <c r="DQ44" s="24"/>
      <c r="DR44" s="24"/>
      <c r="DS44" s="24"/>
      <c r="DT44" s="24"/>
      <c r="DU44" s="24"/>
      <c r="DV44" s="24"/>
      <c r="DW44" s="24"/>
      <c r="DX44" s="24"/>
      <c r="DY44" s="24"/>
      <c r="DZ44" s="24"/>
      <c r="EA44" s="24"/>
      <c r="EB44" s="24"/>
      <c r="EC44" s="24"/>
      <c r="ED44" s="24"/>
      <c r="EE44" s="24"/>
      <c r="EF44" s="24"/>
      <c r="EG44" s="24"/>
      <c r="EH44" s="24"/>
      <c r="EI44" s="24"/>
      <c r="EJ44" s="24"/>
      <c r="EK44" s="24"/>
      <c r="EL44" s="24"/>
      <c r="EM44" s="24"/>
      <c r="EN44" s="24"/>
      <c r="EO44" s="24"/>
      <c r="EP44" s="24"/>
      <c r="EQ44" s="24"/>
      <c r="ER44" s="24"/>
      <c r="ES44" s="24"/>
      <c r="ET44" s="24"/>
      <c r="EU44" s="24"/>
      <c r="EV44" s="24"/>
      <c r="EW44" s="24"/>
      <c r="EX44" s="24"/>
      <c r="EY44" s="24"/>
      <c r="EZ44" s="24"/>
      <c r="FA44" s="24"/>
      <c r="FB44" s="24"/>
      <c r="FC44" s="24"/>
    </row>
    <row r="45" spans="1:159" s="128" customFormat="1" ht="126.75" customHeight="1">
      <c r="A45" s="45"/>
      <c r="B45" s="404"/>
      <c r="C45" s="258" t="s">
        <v>425</v>
      </c>
      <c r="D45" s="404"/>
      <c r="E45" s="404"/>
      <c r="F45" s="406"/>
      <c r="G45" s="187"/>
      <c r="H45" s="177"/>
      <c r="I45" s="264">
        <v>0.95</v>
      </c>
      <c r="J45" s="320" t="s">
        <v>507</v>
      </c>
      <c r="K45" s="275" t="s">
        <v>79</v>
      </c>
      <c r="L45" s="248" t="s">
        <v>376</v>
      </c>
      <c r="M45" s="391">
        <v>0.8</v>
      </c>
      <c r="N45" s="391">
        <v>0.85</v>
      </c>
      <c r="O45" s="339">
        <v>0.9</v>
      </c>
      <c r="P45" s="339">
        <v>0.95</v>
      </c>
      <c r="Q45" s="339">
        <v>0.95</v>
      </c>
      <c r="R45" s="274" t="s">
        <v>573</v>
      </c>
      <c r="S45" s="274" t="s">
        <v>19</v>
      </c>
      <c r="T45" s="138"/>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24"/>
      <c r="BU45" s="24"/>
      <c r="BV45" s="24"/>
      <c r="BW45" s="24"/>
      <c r="BX45" s="24"/>
      <c r="BY45" s="24"/>
      <c r="BZ45" s="24"/>
      <c r="CA45" s="24"/>
      <c r="CB45" s="24"/>
      <c r="CC45" s="24"/>
      <c r="CD45" s="24"/>
      <c r="CE45" s="24"/>
      <c r="CF45" s="24"/>
      <c r="CG45" s="24"/>
      <c r="CH45" s="24"/>
      <c r="CI45" s="24"/>
      <c r="CJ45" s="24"/>
      <c r="CK45" s="24"/>
      <c r="CL45" s="24"/>
      <c r="CM45" s="24"/>
      <c r="CN45" s="24"/>
      <c r="CO45" s="24"/>
      <c r="CP45" s="24"/>
      <c r="CQ45" s="24"/>
      <c r="CR45" s="24"/>
      <c r="CS45" s="24"/>
      <c r="CT45" s="24"/>
      <c r="CU45" s="24"/>
      <c r="CV45" s="24"/>
      <c r="CW45" s="24"/>
      <c r="CX45" s="24"/>
      <c r="CY45" s="24"/>
      <c r="CZ45" s="24"/>
      <c r="DA45" s="24"/>
      <c r="DB45" s="24"/>
      <c r="DC45" s="24"/>
      <c r="DD45" s="24"/>
      <c r="DE45" s="24"/>
      <c r="DF45" s="24"/>
      <c r="DG45" s="24"/>
      <c r="DH45" s="24"/>
      <c r="DI45" s="24"/>
      <c r="DJ45" s="24"/>
      <c r="DK45" s="24"/>
      <c r="DL45" s="24"/>
      <c r="DM45" s="24"/>
      <c r="DN45" s="24"/>
      <c r="DO45" s="24"/>
      <c r="DP45" s="24"/>
      <c r="DQ45" s="24"/>
      <c r="DR45" s="24"/>
      <c r="DS45" s="24"/>
      <c r="DT45" s="24"/>
      <c r="DU45" s="24"/>
      <c r="DV45" s="24"/>
      <c r="DW45" s="24"/>
      <c r="DX45" s="24"/>
      <c r="DY45" s="24"/>
      <c r="DZ45" s="24"/>
      <c r="EA45" s="24"/>
      <c r="EB45" s="24"/>
      <c r="EC45" s="24"/>
      <c r="ED45" s="24"/>
      <c r="EE45" s="24"/>
      <c r="EF45" s="24"/>
      <c r="EG45" s="24"/>
      <c r="EH45" s="24"/>
      <c r="EI45" s="24"/>
      <c r="EJ45" s="24"/>
      <c r="EK45" s="24"/>
      <c r="EL45" s="24"/>
      <c r="EM45" s="24"/>
      <c r="EN45" s="24"/>
      <c r="EO45" s="24"/>
      <c r="EP45" s="24"/>
      <c r="EQ45" s="24"/>
      <c r="ER45" s="24"/>
      <c r="ES45" s="24"/>
      <c r="ET45" s="24"/>
      <c r="EU45" s="24"/>
      <c r="EV45" s="24"/>
      <c r="EW45" s="24"/>
      <c r="EX45" s="24"/>
      <c r="EY45" s="24"/>
      <c r="EZ45" s="24"/>
      <c r="FA45" s="24"/>
      <c r="FB45" s="24"/>
      <c r="FC45" s="24"/>
    </row>
    <row r="46" spans="1:159" s="128" customFormat="1" ht="216.75">
      <c r="A46" s="45"/>
      <c r="B46" s="404"/>
      <c r="C46" s="258" t="s">
        <v>425</v>
      </c>
      <c r="D46" s="404"/>
      <c r="E46" s="404"/>
      <c r="F46" s="406"/>
      <c r="G46" s="187"/>
      <c r="H46" s="177"/>
      <c r="I46" s="276" t="s">
        <v>344</v>
      </c>
      <c r="J46" s="321" t="s">
        <v>508</v>
      </c>
      <c r="K46" s="273" t="s">
        <v>79</v>
      </c>
      <c r="L46" s="248" t="s">
        <v>372</v>
      </c>
      <c r="M46" s="392" t="s">
        <v>3</v>
      </c>
      <c r="N46" s="392" t="s">
        <v>381</v>
      </c>
      <c r="O46" s="341" t="s">
        <v>380</v>
      </c>
      <c r="P46" s="341" t="s">
        <v>344</v>
      </c>
      <c r="Q46" s="341" t="s">
        <v>344</v>
      </c>
      <c r="R46" s="274" t="s">
        <v>573</v>
      </c>
      <c r="S46" s="274" t="s">
        <v>104</v>
      </c>
      <c r="T46" s="138"/>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4"/>
      <c r="BU46" s="24"/>
      <c r="BV46" s="24"/>
      <c r="BW46" s="24"/>
      <c r="BX46" s="24"/>
      <c r="BY46" s="24"/>
      <c r="BZ46" s="24"/>
      <c r="CA46" s="24"/>
      <c r="CB46" s="24"/>
      <c r="CC46" s="24"/>
      <c r="CD46" s="24"/>
      <c r="CE46" s="24"/>
      <c r="CF46" s="24"/>
      <c r="CG46" s="24"/>
      <c r="CH46" s="24"/>
      <c r="CI46" s="24"/>
      <c r="CJ46" s="24"/>
      <c r="CK46" s="24"/>
      <c r="CL46" s="24"/>
      <c r="CM46" s="24"/>
      <c r="CN46" s="24"/>
      <c r="CO46" s="24"/>
      <c r="CP46" s="24"/>
      <c r="CQ46" s="24"/>
      <c r="CR46" s="24"/>
      <c r="CS46" s="24"/>
      <c r="CT46" s="24"/>
      <c r="CU46" s="24"/>
      <c r="CV46" s="24"/>
      <c r="CW46" s="24"/>
      <c r="CX46" s="24"/>
      <c r="CY46" s="24"/>
      <c r="CZ46" s="24"/>
      <c r="DA46" s="24"/>
      <c r="DB46" s="24"/>
      <c r="DC46" s="24"/>
      <c r="DD46" s="24"/>
      <c r="DE46" s="24"/>
      <c r="DF46" s="24"/>
      <c r="DG46" s="24"/>
      <c r="DH46" s="24"/>
      <c r="DI46" s="24"/>
      <c r="DJ46" s="24"/>
      <c r="DK46" s="24"/>
      <c r="DL46" s="24"/>
      <c r="DM46" s="24"/>
      <c r="DN46" s="24"/>
      <c r="DO46" s="24"/>
      <c r="DP46" s="24"/>
      <c r="DQ46" s="24"/>
      <c r="DR46" s="24"/>
      <c r="DS46" s="24"/>
      <c r="DT46" s="24"/>
      <c r="DU46" s="24"/>
      <c r="DV46" s="24"/>
      <c r="DW46" s="24"/>
      <c r="DX46" s="24"/>
      <c r="DY46" s="24"/>
      <c r="DZ46" s="24"/>
      <c r="EA46" s="24"/>
      <c r="EB46" s="24"/>
      <c r="EC46" s="24"/>
      <c r="ED46" s="24"/>
      <c r="EE46" s="24"/>
      <c r="EF46" s="24"/>
      <c r="EG46" s="24"/>
      <c r="EH46" s="24"/>
      <c r="EI46" s="24"/>
      <c r="EJ46" s="24"/>
      <c r="EK46" s="24"/>
      <c r="EL46" s="24"/>
      <c r="EM46" s="24"/>
      <c r="EN46" s="24"/>
      <c r="EO46" s="24"/>
      <c r="EP46" s="24"/>
      <c r="EQ46" s="24"/>
      <c r="ER46" s="24"/>
      <c r="ES46" s="24"/>
      <c r="ET46" s="24"/>
      <c r="EU46" s="24"/>
      <c r="EV46" s="24"/>
      <c r="EW46" s="24"/>
      <c r="EX46" s="24"/>
      <c r="EY46" s="24"/>
      <c r="EZ46" s="24"/>
      <c r="FA46" s="24"/>
      <c r="FB46" s="24"/>
      <c r="FC46" s="24"/>
    </row>
    <row r="47" spans="1:159" s="128" customFormat="1" ht="85.5" customHeight="1">
      <c r="A47" s="45"/>
      <c r="B47" s="404"/>
      <c r="C47" s="258" t="s">
        <v>425</v>
      </c>
      <c r="D47" s="404"/>
      <c r="E47" s="404"/>
      <c r="F47" s="406"/>
      <c r="G47" s="187"/>
      <c r="H47" s="177"/>
      <c r="I47" s="272">
        <v>1</v>
      </c>
      <c r="J47" s="321" t="s">
        <v>509</v>
      </c>
      <c r="K47" s="273" t="s">
        <v>79</v>
      </c>
      <c r="L47" s="248" t="s">
        <v>382</v>
      </c>
      <c r="M47" s="376" t="s">
        <v>248</v>
      </c>
      <c r="N47" s="391">
        <v>1</v>
      </c>
      <c r="O47" s="339">
        <v>1</v>
      </c>
      <c r="P47" s="339">
        <v>1</v>
      </c>
      <c r="Q47" s="339">
        <f>I47</f>
        <v>1</v>
      </c>
      <c r="R47" s="274" t="s">
        <v>573</v>
      </c>
      <c r="S47" s="274" t="s">
        <v>104</v>
      </c>
      <c r="T47" s="138"/>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4"/>
      <c r="BS47" s="24"/>
      <c r="BT47" s="24"/>
      <c r="BU47" s="24"/>
      <c r="BV47" s="24"/>
      <c r="BW47" s="24"/>
      <c r="BX47" s="24"/>
      <c r="BY47" s="24"/>
      <c r="BZ47" s="24"/>
      <c r="CA47" s="24"/>
      <c r="CB47" s="24"/>
      <c r="CC47" s="24"/>
      <c r="CD47" s="24"/>
      <c r="CE47" s="24"/>
      <c r="CF47" s="24"/>
      <c r="CG47" s="24"/>
      <c r="CH47" s="24"/>
      <c r="CI47" s="24"/>
      <c r="CJ47" s="24"/>
      <c r="CK47" s="24"/>
      <c r="CL47" s="24"/>
      <c r="CM47" s="24"/>
      <c r="CN47" s="24"/>
      <c r="CO47" s="24"/>
      <c r="CP47" s="24"/>
      <c r="CQ47" s="24"/>
      <c r="CR47" s="24"/>
      <c r="CS47" s="24"/>
      <c r="CT47" s="24"/>
      <c r="CU47" s="24"/>
      <c r="CV47" s="24"/>
      <c r="CW47" s="24"/>
      <c r="CX47" s="24"/>
      <c r="CY47" s="24"/>
      <c r="CZ47" s="24"/>
      <c r="DA47" s="24"/>
      <c r="DB47" s="24"/>
      <c r="DC47" s="24"/>
      <c r="DD47" s="24"/>
      <c r="DE47" s="24"/>
      <c r="DF47" s="24"/>
      <c r="DG47" s="24"/>
      <c r="DH47" s="24"/>
      <c r="DI47" s="24"/>
      <c r="DJ47" s="24"/>
      <c r="DK47" s="24"/>
      <c r="DL47" s="24"/>
      <c r="DM47" s="24"/>
      <c r="DN47" s="24"/>
      <c r="DO47" s="24"/>
      <c r="DP47" s="24"/>
      <c r="DQ47" s="24"/>
      <c r="DR47" s="24"/>
      <c r="DS47" s="24"/>
      <c r="DT47" s="24"/>
      <c r="DU47" s="24"/>
      <c r="DV47" s="24"/>
      <c r="DW47" s="24"/>
      <c r="DX47" s="24"/>
      <c r="DY47" s="24"/>
      <c r="DZ47" s="24"/>
      <c r="EA47" s="24"/>
      <c r="EB47" s="24"/>
      <c r="EC47" s="24"/>
      <c r="ED47" s="24"/>
      <c r="EE47" s="24"/>
      <c r="EF47" s="24"/>
      <c r="EG47" s="24"/>
      <c r="EH47" s="24"/>
      <c r="EI47" s="24"/>
      <c r="EJ47" s="24"/>
      <c r="EK47" s="24"/>
      <c r="EL47" s="24"/>
      <c r="EM47" s="24"/>
      <c r="EN47" s="24"/>
      <c r="EO47" s="24"/>
      <c r="EP47" s="24"/>
      <c r="EQ47" s="24"/>
      <c r="ER47" s="24"/>
      <c r="ES47" s="24"/>
      <c r="ET47" s="24"/>
      <c r="EU47" s="24"/>
      <c r="EV47" s="24"/>
      <c r="EW47" s="24"/>
      <c r="EX47" s="24"/>
      <c r="EY47" s="24"/>
      <c r="EZ47" s="24"/>
      <c r="FA47" s="24"/>
      <c r="FB47" s="24"/>
      <c r="FC47" s="24"/>
    </row>
    <row r="48" spans="1:159" s="128" customFormat="1" ht="87" customHeight="1">
      <c r="A48" s="45"/>
      <c r="B48" s="404"/>
      <c r="C48" s="258" t="s">
        <v>425</v>
      </c>
      <c r="D48" s="404"/>
      <c r="E48" s="404"/>
      <c r="F48" s="406"/>
      <c r="G48" s="187"/>
      <c r="H48" s="177"/>
      <c r="I48" s="272">
        <v>0.15</v>
      </c>
      <c r="J48" s="321" t="s">
        <v>383</v>
      </c>
      <c r="K48" s="273" t="s">
        <v>79</v>
      </c>
      <c r="L48" s="248" t="s">
        <v>372</v>
      </c>
      <c r="M48" s="391">
        <v>0</v>
      </c>
      <c r="N48" s="391">
        <v>0</v>
      </c>
      <c r="O48" s="339">
        <v>0.1</v>
      </c>
      <c r="P48" s="339">
        <v>0.15</v>
      </c>
      <c r="Q48" s="339">
        <v>0.15</v>
      </c>
      <c r="R48" s="274" t="s">
        <v>573</v>
      </c>
      <c r="S48" s="274" t="s">
        <v>576</v>
      </c>
      <c r="T48" s="137"/>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4"/>
      <c r="BS48" s="24"/>
      <c r="BT48" s="24"/>
      <c r="BU48" s="24"/>
      <c r="BV48" s="24"/>
      <c r="BW48" s="24"/>
      <c r="BX48" s="24"/>
      <c r="BY48" s="24"/>
      <c r="BZ48" s="24"/>
      <c r="CA48" s="24"/>
      <c r="CB48" s="24"/>
      <c r="CC48" s="24"/>
      <c r="CD48" s="24"/>
      <c r="CE48" s="24"/>
      <c r="CF48" s="24"/>
      <c r="CG48" s="24"/>
      <c r="CH48" s="24"/>
      <c r="CI48" s="24"/>
      <c r="CJ48" s="24"/>
      <c r="CK48" s="24"/>
      <c r="CL48" s="24"/>
      <c r="CM48" s="24"/>
      <c r="CN48" s="24"/>
      <c r="CO48" s="24"/>
      <c r="CP48" s="24"/>
      <c r="CQ48" s="24"/>
      <c r="CR48" s="24"/>
      <c r="CS48" s="24"/>
      <c r="CT48" s="24"/>
      <c r="CU48" s="24"/>
      <c r="CV48" s="24"/>
      <c r="CW48" s="24"/>
      <c r="CX48" s="24"/>
      <c r="CY48" s="24"/>
      <c r="CZ48" s="24"/>
      <c r="DA48" s="24"/>
      <c r="DB48" s="24"/>
      <c r="DC48" s="24"/>
      <c r="DD48" s="24"/>
      <c r="DE48" s="24"/>
      <c r="DF48" s="24"/>
      <c r="DG48" s="24"/>
      <c r="DH48" s="24"/>
      <c r="DI48" s="24"/>
      <c r="DJ48" s="24"/>
      <c r="DK48" s="24"/>
      <c r="DL48" s="24"/>
      <c r="DM48" s="24"/>
      <c r="DN48" s="24"/>
      <c r="DO48" s="24"/>
      <c r="DP48" s="24"/>
      <c r="DQ48" s="24"/>
      <c r="DR48" s="24"/>
      <c r="DS48" s="24"/>
      <c r="DT48" s="24"/>
      <c r="DU48" s="24"/>
      <c r="DV48" s="24"/>
      <c r="DW48" s="24"/>
      <c r="DX48" s="24"/>
      <c r="DY48" s="24"/>
      <c r="DZ48" s="24"/>
      <c r="EA48" s="24"/>
      <c r="EB48" s="24"/>
      <c r="EC48" s="24"/>
      <c r="ED48" s="24"/>
      <c r="EE48" s="24"/>
      <c r="EF48" s="24"/>
      <c r="EG48" s="24"/>
      <c r="EH48" s="24"/>
      <c r="EI48" s="24"/>
      <c r="EJ48" s="24"/>
      <c r="EK48" s="24"/>
      <c r="EL48" s="24"/>
      <c r="EM48" s="24"/>
      <c r="EN48" s="24"/>
      <c r="EO48" s="24"/>
      <c r="EP48" s="24"/>
      <c r="EQ48" s="24"/>
      <c r="ER48" s="24"/>
      <c r="ES48" s="24"/>
      <c r="ET48" s="24"/>
      <c r="EU48" s="24"/>
      <c r="EV48" s="24"/>
      <c r="EW48" s="24"/>
      <c r="EX48" s="24"/>
      <c r="EY48" s="24"/>
      <c r="EZ48" s="24"/>
      <c r="FA48" s="24"/>
      <c r="FB48" s="24"/>
      <c r="FC48" s="24"/>
    </row>
    <row r="49" spans="1:159" s="128" customFormat="1" ht="87.75" customHeight="1">
      <c r="A49" s="45"/>
      <c r="B49" s="407"/>
      <c r="C49" s="258" t="s">
        <v>425</v>
      </c>
      <c r="D49" s="407"/>
      <c r="E49" s="407"/>
      <c r="F49" s="409"/>
      <c r="G49" s="186"/>
      <c r="H49" s="178"/>
      <c r="I49" s="275">
        <v>12</v>
      </c>
      <c r="J49" s="320" t="s">
        <v>510</v>
      </c>
      <c r="K49" s="275" t="s">
        <v>79</v>
      </c>
      <c r="L49" s="280" t="s">
        <v>373</v>
      </c>
      <c r="M49" s="393">
        <v>3</v>
      </c>
      <c r="N49" s="393">
        <v>3</v>
      </c>
      <c r="O49" s="394">
        <v>3</v>
      </c>
      <c r="P49" s="394">
        <v>3</v>
      </c>
      <c r="Q49" s="394">
        <v>3</v>
      </c>
      <c r="R49" s="292" t="s">
        <v>577</v>
      </c>
      <c r="S49" s="292"/>
      <c r="T49" s="137"/>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c r="CA49" s="24"/>
      <c r="CB49" s="24"/>
      <c r="CC49" s="24"/>
      <c r="CD49" s="24"/>
      <c r="CE49" s="24"/>
      <c r="CF49" s="24"/>
      <c r="CG49" s="24"/>
      <c r="CH49" s="24"/>
      <c r="CI49" s="24"/>
      <c r="CJ49" s="24"/>
      <c r="CK49" s="24"/>
      <c r="CL49" s="24"/>
      <c r="CM49" s="24"/>
      <c r="CN49" s="24"/>
      <c r="CO49" s="24"/>
      <c r="CP49" s="24"/>
      <c r="CQ49" s="24"/>
      <c r="CR49" s="24"/>
      <c r="CS49" s="24"/>
      <c r="CT49" s="24"/>
      <c r="CU49" s="24"/>
      <c r="CV49" s="24"/>
      <c r="CW49" s="24"/>
      <c r="CX49" s="24"/>
      <c r="CY49" s="24"/>
      <c r="CZ49" s="24"/>
      <c r="DA49" s="24"/>
      <c r="DB49" s="24"/>
      <c r="DC49" s="24"/>
      <c r="DD49" s="24"/>
      <c r="DE49" s="24"/>
      <c r="DF49" s="24"/>
      <c r="DG49" s="24"/>
      <c r="DH49" s="24"/>
      <c r="DI49" s="24"/>
      <c r="DJ49" s="24"/>
      <c r="DK49" s="24"/>
      <c r="DL49" s="24"/>
      <c r="DM49" s="24"/>
      <c r="DN49" s="24"/>
      <c r="DO49" s="24"/>
      <c r="DP49" s="24"/>
      <c r="DQ49" s="24"/>
      <c r="DR49" s="24"/>
      <c r="DS49" s="24"/>
      <c r="DT49" s="24"/>
      <c r="DU49" s="24"/>
      <c r="DV49" s="24"/>
      <c r="DW49" s="24"/>
      <c r="DX49" s="24"/>
      <c r="DY49" s="24"/>
      <c r="DZ49" s="24"/>
      <c r="EA49" s="24"/>
      <c r="EB49" s="24"/>
      <c r="EC49" s="24"/>
      <c r="ED49" s="24"/>
      <c r="EE49" s="24"/>
      <c r="EF49" s="24"/>
      <c r="EG49" s="24"/>
      <c r="EH49" s="24"/>
      <c r="EI49" s="24"/>
      <c r="EJ49" s="24"/>
      <c r="EK49" s="24"/>
      <c r="EL49" s="24"/>
      <c r="EM49" s="24"/>
      <c r="EN49" s="24"/>
      <c r="EO49" s="24"/>
      <c r="EP49" s="24"/>
      <c r="EQ49" s="24"/>
      <c r="ER49" s="24"/>
      <c r="ES49" s="24"/>
      <c r="ET49" s="24"/>
      <c r="EU49" s="24"/>
      <c r="EV49" s="24"/>
      <c r="EW49" s="24"/>
      <c r="EX49" s="24"/>
      <c r="EY49" s="24"/>
      <c r="EZ49" s="24"/>
      <c r="FA49" s="24"/>
      <c r="FB49" s="24"/>
      <c r="FC49" s="24"/>
    </row>
    <row r="50" spans="1:159" s="44" customFormat="1" ht="47.25" customHeight="1">
      <c r="A50" s="45"/>
      <c r="B50" s="225" t="s">
        <v>479</v>
      </c>
      <c r="C50" s="244" t="s">
        <v>426</v>
      </c>
      <c r="D50" s="225" t="s">
        <v>9</v>
      </c>
      <c r="E50" s="225" t="s">
        <v>131</v>
      </c>
      <c r="F50" s="419" t="s">
        <v>134</v>
      </c>
      <c r="G50" s="420">
        <v>1</v>
      </c>
      <c r="H50" s="421" t="s">
        <v>81</v>
      </c>
      <c r="I50" s="232">
        <v>35</v>
      </c>
      <c r="J50" s="235" t="s">
        <v>387</v>
      </c>
      <c r="K50" s="232" t="s">
        <v>208</v>
      </c>
      <c r="L50" s="232" t="s">
        <v>373</v>
      </c>
      <c r="M50" s="234">
        <v>5</v>
      </c>
      <c r="N50" s="234">
        <v>5</v>
      </c>
      <c r="O50" s="234">
        <v>10</v>
      </c>
      <c r="P50" s="234">
        <v>12</v>
      </c>
      <c r="Q50" s="234">
        <v>14</v>
      </c>
      <c r="R50" s="246" t="s">
        <v>597</v>
      </c>
      <c r="S50" s="246" t="s">
        <v>620</v>
      </c>
      <c r="T50" s="158"/>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c r="CA50" s="24"/>
      <c r="CB50" s="24"/>
      <c r="CC50" s="24"/>
      <c r="CD50" s="24"/>
      <c r="CE50" s="24"/>
      <c r="CF50" s="24"/>
      <c r="CG50" s="24"/>
      <c r="CH50" s="24"/>
      <c r="CI50" s="24"/>
      <c r="CJ50" s="24"/>
      <c r="CK50" s="24"/>
      <c r="CL50" s="24"/>
      <c r="CM50" s="24"/>
      <c r="CN50" s="24"/>
      <c r="CO50" s="24"/>
      <c r="CP50" s="24"/>
      <c r="CQ50" s="24"/>
      <c r="CR50" s="24"/>
      <c r="CS50" s="24"/>
      <c r="CT50" s="24"/>
      <c r="CU50" s="24"/>
      <c r="CV50" s="24"/>
      <c r="CW50" s="24"/>
      <c r="CX50" s="24"/>
      <c r="CY50" s="24"/>
      <c r="CZ50" s="24"/>
      <c r="DA50" s="24"/>
      <c r="DB50" s="24"/>
      <c r="DC50" s="24"/>
      <c r="DD50" s="24"/>
      <c r="DE50" s="24"/>
      <c r="DF50" s="24"/>
      <c r="DG50" s="24"/>
      <c r="DH50" s="24"/>
      <c r="DI50" s="24"/>
      <c r="DJ50" s="24"/>
      <c r="DK50" s="24"/>
      <c r="DL50" s="24"/>
      <c r="DM50" s="24"/>
      <c r="DN50" s="24"/>
      <c r="DO50" s="24"/>
      <c r="DP50" s="24"/>
      <c r="DQ50" s="24"/>
      <c r="DR50" s="24"/>
      <c r="DS50" s="24"/>
      <c r="DT50" s="24"/>
      <c r="DU50" s="24"/>
      <c r="DV50" s="24"/>
      <c r="DW50" s="24"/>
      <c r="DX50" s="24"/>
      <c r="DY50" s="24"/>
      <c r="DZ50" s="24"/>
      <c r="EA50" s="24"/>
      <c r="EB50" s="24"/>
      <c r="EC50" s="24"/>
      <c r="ED50" s="24"/>
      <c r="EE50" s="24"/>
      <c r="EF50" s="24"/>
      <c r="EG50" s="24"/>
      <c r="EH50" s="24"/>
      <c r="EI50" s="24"/>
      <c r="EJ50" s="24"/>
      <c r="EK50" s="24"/>
      <c r="EL50" s="24"/>
      <c r="EM50" s="24"/>
      <c r="EN50" s="24"/>
      <c r="EO50" s="24"/>
      <c r="EP50" s="24"/>
      <c r="EQ50" s="24"/>
      <c r="ER50" s="24"/>
      <c r="ES50" s="24"/>
      <c r="ET50" s="24"/>
      <c r="EU50" s="24"/>
      <c r="EV50" s="24"/>
      <c r="EW50" s="24"/>
      <c r="EX50" s="24"/>
      <c r="EY50" s="24"/>
      <c r="EZ50" s="24"/>
      <c r="FA50" s="24"/>
      <c r="FB50" s="24"/>
      <c r="FC50" s="24"/>
    </row>
    <row r="51" spans="1:159" s="44" customFormat="1" ht="87.75" customHeight="1">
      <c r="A51" s="45"/>
      <c r="B51" s="218"/>
      <c r="C51" s="244" t="s">
        <v>426</v>
      </c>
      <c r="D51" s="218"/>
      <c r="E51" s="218"/>
      <c r="F51" s="422"/>
      <c r="G51" s="423"/>
      <c r="H51" s="421"/>
      <c r="I51" s="296">
        <v>11</v>
      </c>
      <c r="J51" s="235" t="s">
        <v>511</v>
      </c>
      <c r="K51" s="232" t="s">
        <v>208</v>
      </c>
      <c r="L51" s="232" t="s">
        <v>373</v>
      </c>
      <c r="M51" s="388">
        <v>2</v>
      </c>
      <c r="N51" s="388">
        <v>2</v>
      </c>
      <c r="O51" s="388">
        <v>3</v>
      </c>
      <c r="P51" s="388">
        <v>3</v>
      </c>
      <c r="Q51" s="389">
        <v>3</v>
      </c>
      <c r="R51" s="297" t="s">
        <v>573</v>
      </c>
      <c r="S51" s="297" t="s">
        <v>578</v>
      </c>
      <c r="T51" s="159"/>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c r="BY51" s="24"/>
      <c r="BZ51" s="24"/>
      <c r="CA51" s="24"/>
      <c r="CB51" s="24"/>
      <c r="CC51" s="24"/>
      <c r="CD51" s="24"/>
      <c r="CE51" s="24"/>
      <c r="CF51" s="24"/>
      <c r="CG51" s="24"/>
      <c r="CH51" s="24"/>
      <c r="CI51" s="24"/>
      <c r="CJ51" s="24"/>
      <c r="CK51" s="24"/>
      <c r="CL51" s="24"/>
      <c r="CM51" s="24"/>
      <c r="CN51" s="24"/>
      <c r="CO51" s="24"/>
      <c r="CP51" s="24"/>
      <c r="CQ51" s="24"/>
      <c r="CR51" s="24"/>
      <c r="CS51" s="24"/>
      <c r="CT51" s="24"/>
      <c r="CU51" s="24"/>
      <c r="CV51" s="24"/>
      <c r="CW51" s="24"/>
      <c r="CX51" s="24"/>
      <c r="CY51" s="24"/>
      <c r="CZ51" s="24"/>
      <c r="DA51" s="24"/>
      <c r="DB51" s="24"/>
      <c r="DC51" s="24"/>
      <c r="DD51" s="24"/>
      <c r="DE51" s="24"/>
      <c r="DF51" s="24"/>
      <c r="DG51" s="24"/>
      <c r="DH51" s="24"/>
      <c r="DI51" s="24"/>
      <c r="DJ51" s="24"/>
      <c r="DK51" s="24"/>
      <c r="DL51" s="24"/>
      <c r="DM51" s="24"/>
      <c r="DN51" s="24"/>
      <c r="DO51" s="24"/>
      <c r="DP51" s="24"/>
      <c r="DQ51" s="24"/>
      <c r="DR51" s="24"/>
      <c r="DS51" s="24"/>
      <c r="DT51" s="24"/>
      <c r="DU51" s="24"/>
      <c r="DV51" s="24"/>
      <c r="DW51" s="24"/>
      <c r="DX51" s="24"/>
      <c r="DY51" s="24"/>
      <c r="DZ51" s="24"/>
      <c r="EA51" s="24"/>
      <c r="EB51" s="24"/>
      <c r="EC51" s="24"/>
      <c r="ED51" s="24"/>
      <c r="EE51" s="24"/>
      <c r="EF51" s="24"/>
      <c r="EG51" s="24"/>
      <c r="EH51" s="24"/>
      <c r="EI51" s="24"/>
      <c r="EJ51" s="24"/>
      <c r="EK51" s="24"/>
      <c r="EL51" s="24"/>
      <c r="EM51" s="24"/>
      <c r="EN51" s="24"/>
      <c r="EO51" s="24"/>
      <c r="EP51" s="24"/>
      <c r="EQ51" s="24"/>
      <c r="ER51" s="24"/>
      <c r="ES51" s="24"/>
      <c r="ET51" s="24"/>
      <c r="EU51" s="24"/>
      <c r="EV51" s="24"/>
      <c r="EW51" s="24"/>
      <c r="EX51" s="24"/>
      <c r="EY51" s="24"/>
      <c r="EZ51" s="24"/>
      <c r="FA51" s="24"/>
      <c r="FB51" s="24"/>
      <c r="FC51" s="24"/>
    </row>
    <row r="52" spans="1:159" s="44" customFormat="1" ht="87.75" customHeight="1">
      <c r="A52" s="45"/>
      <c r="B52" s="218"/>
      <c r="C52" s="244" t="s">
        <v>426</v>
      </c>
      <c r="D52" s="218"/>
      <c r="E52" s="218"/>
      <c r="F52" s="422"/>
      <c r="G52" s="423"/>
      <c r="H52" s="421"/>
      <c r="I52" s="298">
        <v>35</v>
      </c>
      <c r="J52" s="322" t="s">
        <v>536</v>
      </c>
      <c r="K52" s="299" t="s">
        <v>208</v>
      </c>
      <c r="L52" s="299" t="s">
        <v>373</v>
      </c>
      <c r="M52" s="390">
        <v>30</v>
      </c>
      <c r="N52" s="390">
        <v>30</v>
      </c>
      <c r="O52" s="390">
        <v>33</v>
      </c>
      <c r="P52" s="390">
        <v>36</v>
      </c>
      <c r="Q52" s="390">
        <v>39</v>
      </c>
      <c r="R52" s="300" t="s">
        <v>579</v>
      </c>
      <c r="S52" s="300" t="s">
        <v>533</v>
      </c>
      <c r="T52" s="156"/>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c r="BU52" s="24"/>
      <c r="BV52" s="24"/>
      <c r="BW52" s="24"/>
      <c r="BX52" s="24"/>
      <c r="BY52" s="24"/>
      <c r="BZ52" s="24"/>
      <c r="CA52" s="24"/>
      <c r="CB52" s="24"/>
      <c r="CC52" s="24"/>
      <c r="CD52" s="24"/>
      <c r="CE52" s="24"/>
      <c r="CF52" s="24"/>
      <c r="CG52" s="24"/>
      <c r="CH52" s="24"/>
      <c r="CI52" s="24"/>
      <c r="CJ52" s="24"/>
      <c r="CK52" s="24"/>
      <c r="CL52" s="24"/>
      <c r="CM52" s="24"/>
      <c r="CN52" s="24"/>
      <c r="CO52" s="24"/>
      <c r="CP52" s="24"/>
      <c r="CQ52" s="24"/>
      <c r="CR52" s="24"/>
      <c r="CS52" s="24"/>
      <c r="CT52" s="24"/>
      <c r="CU52" s="24"/>
      <c r="CV52" s="24"/>
      <c r="CW52" s="24"/>
      <c r="CX52" s="24"/>
      <c r="CY52" s="24"/>
      <c r="CZ52" s="24"/>
      <c r="DA52" s="24"/>
      <c r="DB52" s="24"/>
      <c r="DC52" s="24"/>
      <c r="DD52" s="24"/>
      <c r="DE52" s="24"/>
      <c r="DF52" s="24"/>
      <c r="DG52" s="24"/>
      <c r="DH52" s="24"/>
      <c r="DI52" s="24"/>
      <c r="DJ52" s="24"/>
      <c r="DK52" s="24"/>
      <c r="DL52" s="24"/>
      <c r="DM52" s="24"/>
      <c r="DN52" s="24"/>
      <c r="DO52" s="24"/>
      <c r="DP52" s="24"/>
      <c r="DQ52" s="24"/>
      <c r="DR52" s="24"/>
      <c r="DS52" s="24"/>
      <c r="DT52" s="24"/>
      <c r="DU52" s="24"/>
      <c r="DV52" s="24"/>
      <c r="DW52" s="24"/>
      <c r="DX52" s="24"/>
      <c r="DY52" s="24"/>
      <c r="DZ52" s="24"/>
      <c r="EA52" s="24"/>
      <c r="EB52" s="24"/>
      <c r="EC52" s="24"/>
      <c r="ED52" s="24"/>
      <c r="EE52" s="24"/>
      <c r="EF52" s="24"/>
      <c r="EG52" s="24"/>
      <c r="EH52" s="24"/>
      <c r="EI52" s="24"/>
      <c r="EJ52" s="24"/>
      <c r="EK52" s="24"/>
      <c r="EL52" s="24"/>
      <c r="EM52" s="24"/>
      <c r="EN52" s="24"/>
      <c r="EO52" s="24"/>
      <c r="EP52" s="24"/>
      <c r="EQ52" s="24"/>
      <c r="ER52" s="24"/>
      <c r="ES52" s="24"/>
      <c r="ET52" s="24"/>
      <c r="EU52" s="24"/>
      <c r="EV52" s="24"/>
      <c r="EW52" s="24"/>
      <c r="EX52" s="24"/>
      <c r="EY52" s="24"/>
      <c r="EZ52" s="24"/>
      <c r="FA52" s="24"/>
      <c r="FB52" s="24"/>
      <c r="FC52" s="24"/>
    </row>
    <row r="53" spans="1:159" s="44" customFormat="1" ht="51">
      <c r="A53" s="45"/>
      <c r="B53" s="222"/>
      <c r="C53" s="244" t="s">
        <v>426</v>
      </c>
      <c r="D53" s="222"/>
      <c r="E53" s="222"/>
      <c r="F53" s="422"/>
      <c r="G53" s="423"/>
      <c r="H53" s="421"/>
      <c r="I53" s="293">
        <f>Q53</f>
        <v>808</v>
      </c>
      <c r="J53" s="242" t="s">
        <v>532</v>
      </c>
      <c r="K53" s="234" t="s">
        <v>208</v>
      </c>
      <c r="L53" s="234" t="s">
        <v>373</v>
      </c>
      <c r="M53" s="293">
        <f>712</f>
        <v>712</v>
      </c>
      <c r="N53" s="293">
        <v>698</v>
      </c>
      <c r="O53" s="293">
        <v>733</v>
      </c>
      <c r="P53" s="293">
        <v>769</v>
      </c>
      <c r="Q53" s="293">
        <v>808</v>
      </c>
      <c r="R53" s="239" t="s">
        <v>231</v>
      </c>
      <c r="S53" s="239" t="s">
        <v>17</v>
      </c>
      <c r="T53" s="160"/>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c r="BU53" s="24"/>
      <c r="BV53" s="24"/>
      <c r="BW53" s="24"/>
      <c r="BX53" s="24"/>
      <c r="BY53" s="24"/>
      <c r="BZ53" s="24"/>
      <c r="CA53" s="24"/>
      <c r="CB53" s="24"/>
      <c r="CC53" s="24"/>
      <c r="CD53" s="24"/>
      <c r="CE53" s="24"/>
      <c r="CF53" s="24"/>
      <c r="CG53" s="24"/>
      <c r="CH53" s="24"/>
      <c r="CI53" s="24"/>
      <c r="CJ53" s="24"/>
      <c r="CK53" s="24"/>
      <c r="CL53" s="24"/>
      <c r="CM53" s="24"/>
      <c r="CN53" s="24"/>
      <c r="CO53" s="24"/>
      <c r="CP53" s="24"/>
      <c r="CQ53" s="24"/>
      <c r="CR53" s="24"/>
      <c r="CS53" s="24"/>
      <c r="CT53" s="24"/>
      <c r="CU53" s="24"/>
      <c r="CV53" s="24"/>
      <c r="CW53" s="24"/>
      <c r="CX53" s="24"/>
      <c r="CY53" s="24"/>
      <c r="CZ53" s="24"/>
      <c r="DA53" s="24"/>
      <c r="DB53" s="24"/>
      <c r="DC53" s="24"/>
      <c r="DD53" s="24"/>
      <c r="DE53" s="24"/>
      <c r="DF53" s="24"/>
      <c r="DG53" s="24"/>
      <c r="DH53" s="24"/>
      <c r="DI53" s="24"/>
      <c r="DJ53" s="24"/>
      <c r="DK53" s="24"/>
      <c r="DL53" s="24"/>
      <c r="DM53" s="24"/>
      <c r="DN53" s="24"/>
      <c r="DO53" s="24"/>
      <c r="DP53" s="24"/>
      <c r="DQ53" s="24"/>
      <c r="DR53" s="24"/>
      <c r="DS53" s="24"/>
      <c r="DT53" s="24"/>
      <c r="DU53" s="24"/>
      <c r="DV53" s="24"/>
      <c r="DW53" s="24"/>
      <c r="DX53" s="24"/>
      <c r="DY53" s="24"/>
      <c r="DZ53" s="24"/>
      <c r="EA53" s="24"/>
      <c r="EB53" s="24"/>
      <c r="EC53" s="24"/>
      <c r="ED53" s="24"/>
      <c r="EE53" s="24"/>
      <c r="EF53" s="24"/>
      <c r="EG53" s="24"/>
      <c r="EH53" s="24"/>
      <c r="EI53" s="24"/>
      <c r="EJ53" s="24"/>
      <c r="EK53" s="24"/>
      <c r="EL53" s="24"/>
      <c r="EM53" s="24"/>
      <c r="EN53" s="24"/>
      <c r="EO53" s="24"/>
      <c r="EP53" s="24"/>
      <c r="EQ53" s="24"/>
      <c r="ER53" s="24"/>
      <c r="ES53" s="24"/>
      <c r="ET53" s="24"/>
      <c r="EU53" s="24"/>
      <c r="EV53" s="24"/>
      <c r="EW53" s="24"/>
      <c r="EX53" s="24"/>
      <c r="EY53" s="24"/>
      <c r="EZ53" s="24"/>
      <c r="FA53" s="24"/>
      <c r="FB53" s="24"/>
      <c r="FC53" s="24"/>
    </row>
    <row r="54" spans="1:159" s="24" customFormat="1" ht="138.75" customHeight="1">
      <c r="A54" s="45"/>
      <c r="B54" s="257" t="s">
        <v>195</v>
      </c>
      <c r="C54" s="257" t="s">
        <v>272</v>
      </c>
      <c r="D54" s="257" t="s">
        <v>94</v>
      </c>
      <c r="E54" s="257" t="s">
        <v>136</v>
      </c>
      <c r="F54" s="269" t="s">
        <v>203</v>
      </c>
      <c r="G54" s="323">
        <v>1</v>
      </c>
      <c r="H54" s="324" t="s">
        <v>216</v>
      </c>
      <c r="I54" s="325">
        <v>1</v>
      </c>
      <c r="J54" s="324" t="s">
        <v>194</v>
      </c>
      <c r="K54" s="323" t="s">
        <v>79</v>
      </c>
      <c r="L54" s="248" t="s">
        <v>372</v>
      </c>
      <c r="M54" s="325" t="s">
        <v>74</v>
      </c>
      <c r="N54" s="325">
        <f>1/12</f>
        <v>8.3333333333333329E-2</v>
      </c>
      <c r="O54" s="325">
        <v>0.42</v>
      </c>
      <c r="P54" s="325">
        <v>0.75</v>
      </c>
      <c r="Q54" s="325">
        <f>I54</f>
        <v>1</v>
      </c>
      <c r="R54" s="323" t="s">
        <v>580</v>
      </c>
      <c r="S54" s="323" t="s">
        <v>621</v>
      </c>
      <c r="T54" s="157" t="s">
        <v>365</v>
      </c>
    </row>
    <row r="55" spans="1:159" s="128" customFormat="1" ht="88.5" customHeight="1">
      <c r="A55" s="45"/>
      <c r="B55" s="244" t="s">
        <v>481</v>
      </c>
      <c r="C55" s="244" t="s">
        <v>286</v>
      </c>
      <c r="D55" s="310" t="s">
        <v>94</v>
      </c>
      <c r="E55" s="326" t="s">
        <v>139</v>
      </c>
      <c r="F55" s="327" t="s">
        <v>210</v>
      </c>
      <c r="G55" s="311">
        <v>1</v>
      </c>
      <c r="H55" s="328" t="s">
        <v>550</v>
      </c>
      <c r="I55" s="329">
        <f>+Q55</f>
        <v>1</v>
      </c>
      <c r="J55" s="330" t="s">
        <v>211</v>
      </c>
      <c r="K55" s="309" t="s">
        <v>78</v>
      </c>
      <c r="L55" s="309" t="s">
        <v>372</v>
      </c>
      <c r="M55" s="329" t="s">
        <v>74</v>
      </c>
      <c r="N55" s="331">
        <v>0.25</v>
      </c>
      <c r="O55" s="331">
        <v>0.5</v>
      </c>
      <c r="P55" s="331">
        <v>0.75</v>
      </c>
      <c r="Q55" s="331">
        <v>1</v>
      </c>
      <c r="R55" s="332" t="s">
        <v>581</v>
      </c>
      <c r="S55" s="333" t="s">
        <v>582</v>
      </c>
      <c r="T55" s="139" t="s">
        <v>388</v>
      </c>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row>
    <row r="56" spans="1:159" s="24" customFormat="1" ht="127.5" customHeight="1">
      <c r="A56" s="45"/>
      <c r="B56" s="400" t="s">
        <v>482</v>
      </c>
      <c r="C56" s="257" t="s">
        <v>278</v>
      </c>
      <c r="D56" s="400" t="s">
        <v>94</v>
      </c>
      <c r="E56" s="424" t="s">
        <v>140</v>
      </c>
      <c r="F56" s="425" t="s">
        <v>212</v>
      </c>
      <c r="G56" s="334">
        <v>1</v>
      </c>
      <c r="H56" s="335" t="s">
        <v>135</v>
      </c>
      <c r="I56" s="336">
        <v>1</v>
      </c>
      <c r="J56" s="335" t="s">
        <v>209</v>
      </c>
      <c r="K56" s="291" t="s">
        <v>78</v>
      </c>
      <c r="L56" s="271" t="s">
        <v>372</v>
      </c>
      <c r="M56" s="337" t="s">
        <v>366</v>
      </c>
      <c r="N56" s="336">
        <v>0.25</v>
      </c>
      <c r="O56" s="338">
        <v>0.5</v>
      </c>
      <c r="P56" s="338">
        <v>0.75</v>
      </c>
      <c r="Q56" s="336">
        <f>I56</f>
        <v>1</v>
      </c>
      <c r="R56" s="257" t="s">
        <v>622</v>
      </c>
      <c r="S56" s="257" t="s">
        <v>462</v>
      </c>
      <c r="T56" s="120" t="s">
        <v>418</v>
      </c>
    </row>
    <row r="57" spans="1:159" s="24" customFormat="1" ht="183" customHeight="1">
      <c r="A57" s="45"/>
      <c r="B57" s="404"/>
      <c r="C57" s="403" t="s">
        <v>285</v>
      </c>
      <c r="D57" s="404"/>
      <c r="E57" s="426"/>
      <c r="F57" s="427"/>
      <c r="G57" s="185">
        <v>2</v>
      </c>
      <c r="H57" s="428" t="s">
        <v>217</v>
      </c>
      <c r="I57" s="339">
        <v>1</v>
      </c>
      <c r="J57" s="340" t="s">
        <v>600</v>
      </c>
      <c r="K57" s="278" t="s">
        <v>79</v>
      </c>
      <c r="L57" s="248" t="s">
        <v>376</v>
      </c>
      <c r="M57" s="340" t="s">
        <v>599</v>
      </c>
      <c r="N57" s="339">
        <v>1</v>
      </c>
      <c r="O57" s="278">
        <v>1</v>
      </c>
      <c r="P57" s="278">
        <v>1</v>
      </c>
      <c r="Q57" s="339">
        <f>I57</f>
        <v>1</v>
      </c>
      <c r="R57" s="278" t="s">
        <v>623</v>
      </c>
      <c r="S57" s="278" t="s">
        <v>624</v>
      </c>
      <c r="T57" s="119" t="s">
        <v>367</v>
      </c>
    </row>
    <row r="58" spans="1:159" s="24" customFormat="1" ht="105.75" customHeight="1">
      <c r="A58" s="45"/>
      <c r="B58" s="407"/>
      <c r="C58" s="403"/>
      <c r="D58" s="407"/>
      <c r="E58" s="429"/>
      <c r="F58" s="430"/>
      <c r="G58" s="186"/>
      <c r="H58" s="431"/>
      <c r="I58" s="339">
        <v>1</v>
      </c>
      <c r="J58" s="341" t="s">
        <v>601</v>
      </c>
      <c r="K58" s="278" t="s">
        <v>78</v>
      </c>
      <c r="L58" s="248" t="s">
        <v>372</v>
      </c>
      <c r="M58" s="341" t="s">
        <v>420</v>
      </c>
      <c r="N58" s="339">
        <v>0.98</v>
      </c>
      <c r="O58" s="339">
        <v>0.99</v>
      </c>
      <c r="P58" s="339">
        <v>1</v>
      </c>
      <c r="Q58" s="339">
        <v>1</v>
      </c>
      <c r="R58" s="278" t="s">
        <v>444</v>
      </c>
      <c r="S58" s="278" t="s">
        <v>625</v>
      </c>
      <c r="T58" s="121" t="s">
        <v>512</v>
      </c>
    </row>
    <row r="59" spans="1:159" s="128" customFormat="1" ht="60" customHeight="1">
      <c r="A59" s="45"/>
      <c r="B59" s="225" t="s">
        <v>483</v>
      </c>
      <c r="C59" s="239" t="s">
        <v>271</v>
      </c>
      <c r="D59" s="225" t="s">
        <v>94</v>
      </c>
      <c r="E59" s="218" t="s">
        <v>141</v>
      </c>
      <c r="F59" s="226" t="s">
        <v>177</v>
      </c>
      <c r="G59" s="234">
        <v>1</v>
      </c>
      <c r="H59" s="235" t="s">
        <v>138</v>
      </c>
      <c r="I59" s="342">
        <v>8</v>
      </c>
      <c r="J59" s="343" t="s">
        <v>369</v>
      </c>
      <c r="K59" s="342" t="s">
        <v>79</v>
      </c>
      <c r="L59" s="234" t="s">
        <v>373</v>
      </c>
      <c r="M59" s="342" t="s">
        <v>368</v>
      </c>
      <c r="N59" s="342">
        <v>2</v>
      </c>
      <c r="O59" s="342">
        <v>2</v>
      </c>
      <c r="P59" s="342">
        <v>2</v>
      </c>
      <c r="Q59" s="342">
        <v>2</v>
      </c>
      <c r="R59" s="239" t="s">
        <v>626</v>
      </c>
      <c r="S59" s="239"/>
      <c r="T59" s="136"/>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c r="CA59" s="24"/>
      <c r="CB59" s="24"/>
      <c r="CC59" s="24"/>
      <c r="CD59" s="24"/>
      <c r="CE59" s="24"/>
      <c r="CF59" s="24"/>
      <c r="CG59" s="24"/>
      <c r="CH59" s="24"/>
      <c r="CI59" s="24"/>
      <c r="CJ59" s="24"/>
      <c r="CK59" s="24"/>
      <c r="CL59" s="24"/>
      <c r="CM59" s="24"/>
      <c r="CN59" s="24"/>
      <c r="CO59" s="24"/>
      <c r="CP59" s="24"/>
      <c r="CQ59" s="24"/>
      <c r="CR59" s="24"/>
      <c r="CS59" s="24"/>
      <c r="CT59" s="24"/>
      <c r="CU59" s="24"/>
      <c r="CV59" s="24"/>
      <c r="CW59" s="24"/>
      <c r="CX59" s="24"/>
      <c r="CY59" s="24"/>
      <c r="CZ59" s="24"/>
      <c r="DA59" s="24"/>
      <c r="DB59" s="24"/>
      <c r="DC59" s="24"/>
      <c r="DD59" s="24"/>
      <c r="DE59" s="24"/>
      <c r="DF59" s="24"/>
      <c r="DG59" s="24"/>
      <c r="DH59" s="24"/>
      <c r="DI59" s="24"/>
      <c r="DJ59" s="24"/>
      <c r="DK59" s="24"/>
      <c r="DL59" s="24"/>
      <c r="DM59" s="24"/>
      <c r="DN59" s="24"/>
      <c r="DO59" s="24"/>
      <c r="DP59" s="24"/>
      <c r="DQ59" s="24"/>
      <c r="DR59" s="24"/>
      <c r="DS59" s="24"/>
      <c r="DT59" s="24"/>
      <c r="DU59" s="24"/>
      <c r="DV59" s="24"/>
      <c r="DW59" s="24"/>
      <c r="DX59" s="24"/>
      <c r="DY59" s="24"/>
      <c r="DZ59" s="24"/>
      <c r="EA59" s="24"/>
      <c r="EB59" s="24"/>
      <c r="EC59" s="24"/>
      <c r="ED59" s="24"/>
      <c r="EE59" s="24"/>
      <c r="EF59" s="24"/>
      <c r="EG59" s="24"/>
      <c r="EH59" s="24"/>
      <c r="EI59" s="24"/>
      <c r="EJ59" s="24"/>
      <c r="EK59" s="24"/>
      <c r="EL59" s="24"/>
      <c r="EM59" s="24"/>
      <c r="EN59" s="24"/>
      <c r="EO59" s="24"/>
      <c r="EP59" s="24"/>
      <c r="EQ59" s="24"/>
      <c r="ER59" s="24"/>
      <c r="ES59" s="24"/>
      <c r="ET59" s="24"/>
      <c r="EU59" s="24"/>
      <c r="EV59" s="24"/>
      <c r="EW59" s="24"/>
      <c r="EX59" s="24"/>
      <c r="EY59" s="24"/>
      <c r="EZ59" s="24"/>
      <c r="FA59" s="24"/>
      <c r="FB59" s="24"/>
      <c r="FC59" s="24"/>
    </row>
    <row r="60" spans="1:159" s="128" customFormat="1" ht="63" customHeight="1">
      <c r="A60" s="45"/>
      <c r="B60" s="222"/>
      <c r="C60" s="239" t="s">
        <v>271</v>
      </c>
      <c r="D60" s="222"/>
      <c r="E60" s="222"/>
      <c r="F60" s="219"/>
      <c r="G60" s="234">
        <v>2</v>
      </c>
      <c r="H60" s="235" t="s">
        <v>225</v>
      </c>
      <c r="I60" s="247">
        <v>1</v>
      </c>
      <c r="J60" s="235" t="s">
        <v>253</v>
      </c>
      <c r="K60" s="234" t="s">
        <v>78</v>
      </c>
      <c r="L60" s="234" t="s">
        <v>372</v>
      </c>
      <c r="M60" s="344">
        <v>0</v>
      </c>
      <c r="N60" s="345">
        <v>0.25</v>
      </c>
      <c r="O60" s="345">
        <v>0.5</v>
      </c>
      <c r="P60" s="345">
        <v>0.75</v>
      </c>
      <c r="Q60" s="345">
        <f>I60</f>
        <v>1</v>
      </c>
      <c r="R60" s="342" t="s">
        <v>627</v>
      </c>
      <c r="S60" s="342"/>
      <c r="T60" s="136"/>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c r="BY60" s="24"/>
      <c r="BZ60" s="24"/>
      <c r="CA60" s="24"/>
      <c r="CB60" s="24"/>
      <c r="CC60" s="24"/>
      <c r="CD60" s="24"/>
      <c r="CE60" s="24"/>
      <c r="CF60" s="24"/>
      <c r="CG60" s="24"/>
      <c r="CH60" s="24"/>
      <c r="CI60" s="24"/>
      <c r="CJ60" s="24"/>
      <c r="CK60" s="24"/>
      <c r="CL60" s="24"/>
      <c r="CM60" s="24"/>
      <c r="CN60" s="24"/>
      <c r="CO60" s="24"/>
      <c r="CP60" s="24"/>
      <c r="CQ60" s="24"/>
      <c r="CR60" s="24"/>
      <c r="CS60" s="24"/>
      <c r="CT60" s="24"/>
      <c r="CU60" s="24"/>
      <c r="CV60" s="24"/>
      <c r="CW60" s="24"/>
      <c r="CX60" s="24"/>
      <c r="CY60" s="24"/>
      <c r="CZ60" s="24"/>
      <c r="DA60" s="24"/>
      <c r="DB60" s="24"/>
      <c r="DC60" s="24"/>
      <c r="DD60" s="24"/>
      <c r="DE60" s="24"/>
      <c r="DF60" s="24"/>
      <c r="DG60" s="24"/>
      <c r="DH60" s="24"/>
      <c r="DI60" s="24"/>
      <c r="DJ60" s="24"/>
      <c r="DK60" s="24"/>
      <c r="DL60" s="24"/>
      <c r="DM60" s="24"/>
      <c r="DN60" s="24"/>
      <c r="DO60" s="24"/>
      <c r="DP60" s="24"/>
      <c r="DQ60" s="24"/>
      <c r="DR60" s="24"/>
      <c r="DS60" s="24"/>
      <c r="DT60" s="24"/>
      <c r="DU60" s="24"/>
      <c r="DV60" s="24"/>
      <c r="DW60" s="24"/>
      <c r="DX60" s="24"/>
      <c r="DY60" s="24"/>
      <c r="DZ60" s="24"/>
      <c r="EA60" s="24"/>
      <c r="EB60" s="24"/>
      <c r="EC60" s="24"/>
      <c r="ED60" s="24"/>
      <c r="EE60" s="24"/>
      <c r="EF60" s="24"/>
      <c r="EG60" s="24"/>
      <c r="EH60" s="24"/>
      <c r="EI60" s="24"/>
      <c r="EJ60" s="24"/>
      <c r="EK60" s="24"/>
      <c r="EL60" s="24"/>
      <c r="EM60" s="24"/>
      <c r="EN60" s="24"/>
      <c r="EO60" s="24"/>
      <c r="EP60" s="24"/>
      <c r="EQ60" s="24"/>
      <c r="ER60" s="24"/>
      <c r="ES60" s="24"/>
      <c r="ET60" s="24"/>
      <c r="EU60" s="24"/>
      <c r="EV60" s="24"/>
      <c r="EW60" s="24"/>
      <c r="EX60" s="24"/>
      <c r="EY60" s="24"/>
      <c r="EZ60" s="24"/>
      <c r="FA60" s="24"/>
      <c r="FB60" s="24"/>
      <c r="FC60" s="24"/>
    </row>
    <row r="61" spans="1:159" s="24" customFormat="1" ht="93" customHeight="1">
      <c r="A61" s="45"/>
      <c r="B61" s="257" t="s">
        <v>196</v>
      </c>
      <c r="C61" s="346" t="s">
        <v>292</v>
      </c>
      <c r="D61" s="257" t="s">
        <v>94</v>
      </c>
      <c r="E61" s="257" t="s">
        <v>142</v>
      </c>
      <c r="F61" s="269" t="s">
        <v>564</v>
      </c>
      <c r="G61" s="248">
        <v>1</v>
      </c>
      <c r="H61" s="249" t="s">
        <v>213</v>
      </c>
      <c r="I61" s="339">
        <v>1</v>
      </c>
      <c r="J61" s="340" t="s">
        <v>389</v>
      </c>
      <c r="K61" s="278" t="s">
        <v>79</v>
      </c>
      <c r="L61" s="248" t="s">
        <v>372</v>
      </c>
      <c r="M61" s="278" t="s">
        <v>370</v>
      </c>
      <c r="N61" s="347">
        <v>0.25</v>
      </c>
      <c r="O61" s="347">
        <v>0.5</v>
      </c>
      <c r="P61" s="347">
        <v>0.75</v>
      </c>
      <c r="Q61" s="347">
        <v>1</v>
      </c>
      <c r="R61" s="257" t="s">
        <v>626</v>
      </c>
      <c r="S61" s="257" t="s">
        <v>571</v>
      </c>
      <c r="T61" s="120"/>
    </row>
    <row r="62" spans="1:159" s="128" customFormat="1" ht="86.25" customHeight="1">
      <c r="A62" s="45"/>
      <c r="B62" s="225" t="s">
        <v>484</v>
      </c>
      <c r="C62" s="244" t="s">
        <v>278</v>
      </c>
      <c r="D62" s="225" t="s">
        <v>94</v>
      </c>
      <c r="E62" s="225" t="s">
        <v>143</v>
      </c>
      <c r="F62" s="220" t="s">
        <v>145</v>
      </c>
      <c r="G62" s="411">
        <v>1</v>
      </c>
      <c r="H62" s="432" t="s">
        <v>234</v>
      </c>
      <c r="I62" s="348">
        <v>1</v>
      </c>
      <c r="J62" s="343" t="s">
        <v>214</v>
      </c>
      <c r="K62" s="342" t="s">
        <v>78</v>
      </c>
      <c r="L62" s="234" t="s">
        <v>372</v>
      </c>
      <c r="M62" s="343" t="s">
        <v>82</v>
      </c>
      <c r="N62" s="345">
        <v>0.25</v>
      </c>
      <c r="O62" s="345">
        <v>0.5</v>
      </c>
      <c r="P62" s="345">
        <v>0.75</v>
      </c>
      <c r="Q62" s="345">
        <v>1</v>
      </c>
      <c r="R62" s="342" t="s">
        <v>626</v>
      </c>
      <c r="S62" s="225"/>
      <c r="T62" s="179"/>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c r="BT62" s="24"/>
      <c r="BU62" s="24"/>
      <c r="BV62" s="24"/>
      <c r="BW62" s="24"/>
      <c r="BX62" s="24"/>
      <c r="BY62" s="24"/>
      <c r="BZ62" s="24"/>
      <c r="CA62" s="24"/>
      <c r="CB62" s="24"/>
      <c r="CC62" s="24"/>
      <c r="CD62" s="24"/>
      <c r="CE62" s="24"/>
      <c r="CF62" s="24"/>
      <c r="CG62" s="24"/>
      <c r="CH62" s="24"/>
      <c r="CI62" s="24"/>
      <c r="CJ62" s="24"/>
      <c r="CK62" s="24"/>
      <c r="CL62" s="24"/>
      <c r="CM62" s="24"/>
      <c r="CN62" s="24"/>
      <c r="CO62" s="24"/>
      <c r="CP62" s="24"/>
      <c r="CQ62" s="24"/>
      <c r="CR62" s="24"/>
      <c r="CS62" s="24"/>
      <c r="CT62" s="24"/>
      <c r="CU62" s="24"/>
      <c r="CV62" s="24"/>
      <c r="CW62" s="24"/>
      <c r="CX62" s="24"/>
      <c r="CY62" s="24"/>
      <c r="CZ62" s="24"/>
      <c r="DA62" s="24"/>
      <c r="DB62" s="24"/>
      <c r="DC62" s="24"/>
      <c r="DD62" s="24"/>
      <c r="DE62" s="24"/>
      <c r="DF62" s="24"/>
      <c r="DG62" s="24"/>
      <c r="DH62" s="24"/>
      <c r="DI62" s="24"/>
      <c r="DJ62" s="24"/>
      <c r="DK62" s="24"/>
      <c r="DL62" s="24"/>
      <c r="DM62" s="24"/>
      <c r="DN62" s="24"/>
      <c r="DO62" s="24"/>
      <c r="DP62" s="24"/>
      <c r="DQ62" s="24"/>
      <c r="DR62" s="24"/>
      <c r="DS62" s="24"/>
      <c r="DT62" s="24"/>
      <c r="DU62" s="24"/>
      <c r="DV62" s="24"/>
      <c r="DW62" s="24"/>
      <c r="DX62" s="24"/>
      <c r="DY62" s="24"/>
      <c r="DZ62" s="24"/>
      <c r="EA62" s="24"/>
      <c r="EB62" s="24"/>
      <c r="EC62" s="24"/>
      <c r="ED62" s="24"/>
      <c r="EE62" s="24"/>
      <c r="EF62" s="24"/>
      <c r="EG62" s="24"/>
      <c r="EH62" s="24"/>
      <c r="EI62" s="24"/>
      <c r="EJ62" s="24"/>
      <c r="EK62" s="24"/>
      <c r="EL62" s="24"/>
      <c r="EM62" s="24"/>
      <c r="EN62" s="24"/>
      <c r="EO62" s="24"/>
      <c r="EP62" s="24"/>
      <c r="EQ62" s="24"/>
      <c r="ER62" s="24"/>
      <c r="ES62" s="24"/>
      <c r="ET62" s="24"/>
      <c r="EU62" s="24"/>
      <c r="EV62" s="24"/>
      <c r="EW62" s="24"/>
      <c r="EX62" s="24"/>
      <c r="EY62" s="24"/>
      <c r="EZ62" s="24"/>
      <c r="FA62" s="24"/>
      <c r="FB62" s="24"/>
      <c r="FC62" s="24"/>
    </row>
    <row r="63" spans="1:159" s="128" customFormat="1" ht="53.25" customHeight="1">
      <c r="A63" s="45"/>
      <c r="B63" s="218"/>
      <c r="C63" s="244" t="s">
        <v>278</v>
      </c>
      <c r="D63" s="218"/>
      <c r="E63" s="218"/>
      <c r="F63" s="226"/>
      <c r="G63" s="414"/>
      <c r="H63" s="433"/>
      <c r="I63" s="348">
        <v>0.9</v>
      </c>
      <c r="J63" s="343" t="s">
        <v>215</v>
      </c>
      <c r="K63" s="342" t="s">
        <v>79</v>
      </c>
      <c r="L63" s="234" t="s">
        <v>376</v>
      </c>
      <c r="M63" s="349">
        <v>0.85</v>
      </c>
      <c r="N63" s="348">
        <v>0.9</v>
      </c>
      <c r="O63" s="348">
        <v>0.9</v>
      </c>
      <c r="P63" s="348">
        <v>0.9</v>
      </c>
      <c r="Q63" s="348">
        <f>I63</f>
        <v>0.9</v>
      </c>
      <c r="R63" s="342" t="s">
        <v>626</v>
      </c>
      <c r="S63" s="222"/>
      <c r="T63" s="180"/>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24"/>
      <c r="BR63" s="24"/>
      <c r="BS63" s="24"/>
      <c r="BT63" s="24"/>
      <c r="BU63" s="24"/>
      <c r="BV63" s="24"/>
      <c r="BW63" s="24"/>
      <c r="BX63" s="24"/>
      <c r="BY63" s="24"/>
      <c r="BZ63" s="24"/>
      <c r="CA63" s="24"/>
      <c r="CB63" s="24"/>
      <c r="CC63" s="24"/>
      <c r="CD63" s="24"/>
      <c r="CE63" s="24"/>
      <c r="CF63" s="24"/>
      <c r="CG63" s="24"/>
      <c r="CH63" s="24"/>
      <c r="CI63" s="24"/>
      <c r="CJ63" s="24"/>
      <c r="CK63" s="24"/>
      <c r="CL63" s="24"/>
      <c r="CM63" s="24"/>
      <c r="CN63" s="24"/>
      <c r="CO63" s="24"/>
      <c r="CP63" s="24"/>
      <c r="CQ63" s="24"/>
      <c r="CR63" s="24"/>
      <c r="CS63" s="24"/>
      <c r="CT63" s="24"/>
      <c r="CU63" s="24"/>
      <c r="CV63" s="24"/>
      <c r="CW63" s="24"/>
      <c r="CX63" s="24"/>
      <c r="CY63" s="24"/>
      <c r="CZ63" s="24"/>
      <c r="DA63" s="24"/>
      <c r="DB63" s="24"/>
      <c r="DC63" s="24"/>
      <c r="DD63" s="24"/>
      <c r="DE63" s="24"/>
      <c r="DF63" s="24"/>
      <c r="DG63" s="24"/>
      <c r="DH63" s="24"/>
      <c r="DI63" s="24"/>
      <c r="DJ63" s="24"/>
      <c r="DK63" s="24"/>
      <c r="DL63" s="24"/>
      <c r="DM63" s="24"/>
      <c r="DN63" s="24"/>
      <c r="DO63" s="24"/>
      <c r="DP63" s="24"/>
      <c r="DQ63" s="24"/>
      <c r="DR63" s="24"/>
      <c r="DS63" s="24"/>
      <c r="DT63" s="24"/>
      <c r="DU63" s="24"/>
      <c r="DV63" s="24"/>
      <c r="DW63" s="24"/>
      <c r="DX63" s="24"/>
      <c r="DY63" s="24"/>
      <c r="DZ63" s="24"/>
      <c r="EA63" s="24"/>
      <c r="EB63" s="24"/>
      <c r="EC63" s="24"/>
      <c r="ED63" s="24"/>
      <c r="EE63" s="24"/>
      <c r="EF63" s="24"/>
      <c r="EG63" s="24"/>
      <c r="EH63" s="24"/>
      <c r="EI63" s="24"/>
      <c r="EJ63" s="24"/>
      <c r="EK63" s="24"/>
      <c r="EL63" s="24"/>
      <c r="EM63" s="24"/>
      <c r="EN63" s="24"/>
      <c r="EO63" s="24"/>
      <c r="EP63" s="24"/>
      <c r="EQ63" s="24"/>
      <c r="ER63" s="24"/>
      <c r="ES63" s="24"/>
      <c r="ET63" s="24"/>
      <c r="EU63" s="24"/>
      <c r="EV63" s="24"/>
      <c r="EW63" s="24"/>
      <c r="EX63" s="24"/>
      <c r="EY63" s="24"/>
      <c r="EZ63" s="24"/>
      <c r="FA63" s="24"/>
      <c r="FB63" s="24"/>
      <c r="FC63" s="24"/>
    </row>
    <row r="64" spans="1:159" s="128" customFormat="1" ht="96.75" customHeight="1">
      <c r="A64" s="45"/>
      <c r="B64" s="222"/>
      <c r="C64" s="239" t="s">
        <v>424</v>
      </c>
      <c r="D64" s="222"/>
      <c r="E64" s="222"/>
      <c r="F64" s="219"/>
      <c r="G64" s="240">
        <v>2</v>
      </c>
      <c r="H64" s="350" t="s">
        <v>358</v>
      </c>
      <c r="I64" s="351">
        <v>1</v>
      </c>
      <c r="J64" s="352" t="s">
        <v>235</v>
      </c>
      <c r="K64" s="351" t="s">
        <v>78</v>
      </c>
      <c r="L64" s="234" t="s">
        <v>372</v>
      </c>
      <c r="M64" s="351" t="s">
        <v>74</v>
      </c>
      <c r="N64" s="351">
        <v>0.1</v>
      </c>
      <c r="O64" s="247">
        <v>0.5</v>
      </c>
      <c r="P64" s="247">
        <v>0.7</v>
      </c>
      <c r="Q64" s="351">
        <f>I64</f>
        <v>1</v>
      </c>
      <c r="R64" s="239" t="s">
        <v>628</v>
      </c>
      <c r="S64" s="239" t="s">
        <v>606</v>
      </c>
      <c r="T64" s="133"/>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c r="BR64" s="24"/>
      <c r="BS64" s="24"/>
      <c r="BT64" s="24"/>
      <c r="BU64" s="24"/>
      <c r="BV64" s="24"/>
      <c r="BW64" s="24"/>
      <c r="BX64" s="24"/>
      <c r="BY64" s="24"/>
      <c r="BZ64" s="24"/>
      <c r="CA64" s="24"/>
      <c r="CB64" s="24"/>
      <c r="CC64" s="24"/>
      <c r="CD64" s="24"/>
      <c r="CE64" s="24"/>
      <c r="CF64" s="24"/>
      <c r="CG64" s="24"/>
      <c r="CH64" s="24"/>
      <c r="CI64" s="24"/>
      <c r="CJ64" s="24"/>
      <c r="CK64" s="24"/>
      <c r="CL64" s="24"/>
      <c r="CM64" s="24"/>
      <c r="CN64" s="24"/>
      <c r="CO64" s="24"/>
      <c r="CP64" s="24"/>
      <c r="CQ64" s="24"/>
      <c r="CR64" s="24"/>
      <c r="CS64" s="24"/>
      <c r="CT64" s="24"/>
      <c r="CU64" s="24"/>
      <c r="CV64" s="24"/>
      <c r="CW64" s="24"/>
      <c r="CX64" s="24"/>
      <c r="CY64" s="24"/>
      <c r="CZ64" s="24"/>
      <c r="DA64" s="24"/>
      <c r="DB64" s="24"/>
      <c r="DC64" s="24"/>
      <c r="DD64" s="24"/>
      <c r="DE64" s="24"/>
      <c r="DF64" s="24"/>
      <c r="DG64" s="24"/>
      <c r="DH64" s="24"/>
      <c r="DI64" s="24"/>
      <c r="DJ64" s="24"/>
      <c r="DK64" s="24"/>
      <c r="DL64" s="24"/>
      <c r="DM64" s="24"/>
      <c r="DN64" s="24"/>
      <c r="DO64" s="24"/>
      <c r="DP64" s="24"/>
      <c r="DQ64" s="24"/>
      <c r="DR64" s="24"/>
      <c r="DS64" s="24"/>
      <c r="DT64" s="24"/>
      <c r="DU64" s="24"/>
      <c r="DV64" s="24"/>
      <c r="DW64" s="24"/>
      <c r="DX64" s="24"/>
      <c r="DY64" s="24"/>
      <c r="DZ64" s="24"/>
      <c r="EA64" s="24"/>
      <c r="EB64" s="24"/>
      <c r="EC64" s="24"/>
      <c r="ED64" s="24"/>
      <c r="EE64" s="24"/>
      <c r="EF64" s="24"/>
      <c r="EG64" s="24"/>
      <c r="EH64" s="24"/>
      <c r="EI64" s="24"/>
      <c r="EJ64" s="24"/>
      <c r="EK64" s="24"/>
      <c r="EL64" s="24"/>
      <c r="EM64" s="24"/>
      <c r="EN64" s="24"/>
      <c r="EO64" s="24"/>
      <c r="EP64" s="24"/>
      <c r="EQ64" s="24"/>
      <c r="ER64" s="24"/>
      <c r="ES64" s="24"/>
      <c r="ET64" s="24"/>
      <c r="EU64" s="24"/>
      <c r="EV64" s="24"/>
      <c r="EW64" s="24"/>
      <c r="EX64" s="24"/>
      <c r="EY64" s="24"/>
      <c r="EZ64" s="24"/>
      <c r="FA64" s="24"/>
      <c r="FB64" s="24"/>
      <c r="FC64" s="24"/>
    </row>
    <row r="65" spans="1:159" s="24" customFormat="1" ht="63" customHeight="1">
      <c r="A65" s="45"/>
      <c r="B65" s="400" t="s">
        <v>196</v>
      </c>
      <c r="C65" s="257" t="s">
        <v>272</v>
      </c>
      <c r="D65" s="400" t="s">
        <v>94</v>
      </c>
      <c r="E65" s="400" t="s">
        <v>144</v>
      </c>
      <c r="F65" s="402" t="s">
        <v>475</v>
      </c>
      <c r="G65" s="280">
        <v>1</v>
      </c>
      <c r="H65" s="318" t="s">
        <v>390</v>
      </c>
      <c r="I65" s="281">
        <v>1</v>
      </c>
      <c r="J65" s="249" t="s">
        <v>237</v>
      </c>
      <c r="K65" s="248" t="s">
        <v>78</v>
      </c>
      <c r="L65" s="248" t="s">
        <v>372</v>
      </c>
      <c r="M65" s="248" t="s">
        <v>317</v>
      </c>
      <c r="N65" s="353">
        <v>0.5</v>
      </c>
      <c r="O65" s="259">
        <v>1</v>
      </c>
      <c r="P65" s="248" t="s">
        <v>18</v>
      </c>
      <c r="Q65" s="354" t="s">
        <v>18</v>
      </c>
      <c r="R65" s="257" t="s">
        <v>629</v>
      </c>
      <c r="S65" s="258"/>
      <c r="T65" s="115"/>
    </row>
    <row r="66" spans="1:159" s="24" customFormat="1" ht="69.75" customHeight="1">
      <c r="A66" s="45"/>
      <c r="B66" s="404"/>
      <c r="C66" s="257" t="s">
        <v>272</v>
      </c>
      <c r="D66" s="404"/>
      <c r="E66" s="404"/>
      <c r="F66" s="406"/>
      <c r="G66" s="280">
        <v>2</v>
      </c>
      <c r="H66" s="255" t="s">
        <v>464</v>
      </c>
      <c r="I66" s="355">
        <v>0.5</v>
      </c>
      <c r="J66" s="249" t="s">
        <v>238</v>
      </c>
      <c r="K66" s="248" t="s">
        <v>78</v>
      </c>
      <c r="L66" s="248" t="s">
        <v>372</v>
      </c>
      <c r="M66" s="248" t="s">
        <v>74</v>
      </c>
      <c r="N66" s="353" t="s">
        <v>18</v>
      </c>
      <c r="O66" s="248" t="s">
        <v>18</v>
      </c>
      <c r="P66" s="259">
        <v>0.25</v>
      </c>
      <c r="Q66" s="354">
        <f>I66</f>
        <v>0.5</v>
      </c>
      <c r="R66" s="257" t="s">
        <v>629</v>
      </c>
      <c r="S66" s="258"/>
      <c r="T66" s="115"/>
    </row>
    <row r="67" spans="1:159" s="24" customFormat="1" ht="63" customHeight="1">
      <c r="A67" s="45"/>
      <c r="B67" s="404"/>
      <c r="C67" s="257" t="s">
        <v>272</v>
      </c>
      <c r="D67" s="404"/>
      <c r="E67" s="404"/>
      <c r="F67" s="406"/>
      <c r="G67" s="280">
        <v>3</v>
      </c>
      <c r="H67" s="318" t="s">
        <v>391</v>
      </c>
      <c r="I67" s="259">
        <v>1</v>
      </c>
      <c r="J67" s="249" t="s">
        <v>237</v>
      </c>
      <c r="K67" s="248" t="s">
        <v>78</v>
      </c>
      <c r="L67" s="248" t="s">
        <v>372</v>
      </c>
      <c r="M67" s="248" t="s">
        <v>74</v>
      </c>
      <c r="N67" s="353">
        <v>0.5</v>
      </c>
      <c r="O67" s="259">
        <v>1</v>
      </c>
      <c r="P67" s="248" t="s">
        <v>18</v>
      </c>
      <c r="Q67" s="354" t="s">
        <v>18</v>
      </c>
      <c r="R67" s="257" t="s">
        <v>629</v>
      </c>
      <c r="S67" s="258"/>
      <c r="T67" s="115"/>
    </row>
    <row r="68" spans="1:159" s="24" customFormat="1" ht="65.25" customHeight="1">
      <c r="A68" s="45"/>
      <c r="B68" s="404"/>
      <c r="C68" s="257" t="s">
        <v>272</v>
      </c>
      <c r="D68" s="404"/>
      <c r="E68" s="404"/>
      <c r="F68" s="406"/>
      <c r="G68" s="280">
        <v>4</v>
      </c>
      <c r="H68" s="255" t="s">
        <v>465</v>
      </c>
      <c r="I68" s="355">
        <v>0.5</v>
      </c>
      <c r="J68" s="249" t="s">
        <v>359</v>
      </c>
      <c r="K68" s="248" t="s">
        <v>78</v>
      </c>
      <c r="L68" s="248" t="s">
        <v>372</v>
      </c>
      <c r="M68" s="248" t="s">
        <v>18</v>
      </c>
      <c r="N68" s="353" t="s">
        <v>18</v>
      </c>
      <c r="O68" s="248" t="s">
        <v>18</v>
      </c>
      <c r="P68" s="259">
        <v>0.25</v>
      </c>
      <c r="Q68" s="354">
        <v>0.5</v>
      </c>
      <c r="R68" s="257" t="s">
        <v>629</v>
      </c>
      <c r="S68" s="257"/>
      <c r="T68" s="115"/>
    </row>
    <row r="69" spans="1:159" s="24" customFormat="1" ht="59.25" customHeight="1">
      <c r="A69" s="45"/>
      <c r="B69" s="277"/>
      <c r="C69" s="257" t="s">
        <v>272</v>
      </c>
      <c r="D69" s="407"/>
      <c r="E69" s="407"/>
      <c r="F69" s="409"/>
      <c r="G69" s="280">
        <v>5</v>
      </c>
      <c r="H69" s="255" t="s">
        <v>463</v>
      </c>
      <c r="I69" s="281">
        <v>1</v>
      </c>
      <c r="J69" s="249" t="s">
        <v>413</v>
      </c>
      <c r="K69" s="248" t="s">
        <v>78</v>
      </c>
      <c r="L69" s="248" t="s">
        <v>372</v>
      </c>
      <c r="M69" s="248" t="s">
        <v>74</v>
      </c>
      <c r="N69" s="353">
        <v>0.1</v>
      </c>
      <c r="O69" s="259">
        <v>0.4</v>
      </c>
      <c r="P69" s="259">
        <v>0.7</v>
      </c>
      <c r="Q69" s="281">
        <v>1</v>
      </c>
      <c r="R69" s="257" t="s">
        <v>606</v>
      </c>
      <c r="S69" s="267"/>
      <c r="T69" s="122"/>
    </row>
    <row r="70" spans="1:159" s="128" customFormat="1" ht="105" customHeight="1">
      <c r="A70" s="45"/>
      <c r="B70" s="225" t="s">
        <v>485</v>
      </c>
      <c r="C70" s="239" t="s">
        <v>272</v>
      </c>
      <c r="D70" s="225" t="s">
        <v>94</v>
      </c>
      <c r="E70" s="225" t="s">
        <v>146</v>
      </c>
      <c r="F70" s="220" t="s">
        <v>525</v>
      </c>
      <c r="G70" s="236">
        <v>1</v>
      </c>
      <c r="H70" s="315" t="s">
        <v>513</v>
      </c>
      <c r="I70" s="236">
        <v>3</v>
      </c>
      <c r="J70" s="235" t="s">
        <v>441</v>
      </c>
      <c r="K70" s="234" t="s">
        <v>78</v>
      </c>
      <c r="L70" s="234" t="s">
        <v>373</v>
      </c>
      <c r="M70" s="235" t="s">
        <v>411</v>
      </c>
      <c r="N70" s="234">
        <v>1</v>
      </c>
      <c r="O70" s="234">
        <v>1</v>
      </c>
      <c r="P70" s="234">
        <v>1</v>
      </c>
      <c r="Q70" s="244" t="s">
        <v>18</v>
      </c>
      <c r="R70" s="239" t="s">
        <v>626</v>
      </c>
      <c r="S70" s="244" t="s">
        <v>630</v>
      </c>
      <c r="T70" s="133"/>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4"/>
      <c r="BH70" s="24"/>
      <c r="BI70" s="24"/>
      <c r="BJ70" s="24"/>
      <c r="BK70" s="24"/>
      <c r="BL70" s="24"/>
      <c r="BM70" s="24"/>
      <c r="BN70" s="24"/>
      <c r="BO70" s="24"/>
      <c r="BP70" s="24"/>
      <c r="BQ70" s="24"/>
      <c r="BR70" s="24"/>
      <c r="BS70" s="24"/>
      <c r="BT70" s="24"/>
      <c r="BU70" s="24"/>
      <c r="BV70" s="24"/>
      <c r="BW70" s="24"/>
      <c r="BX70" s="24"/>
      <c r="BY70" s="24"/>
      <c r="BZ70" s="24"/>
      <c r="CA70" s="24"/>
      <c r="CB70" s="24"/>
      <c r="CC70" s="24"/>
      <c r="CD70" s="24"/>
      <c r="CE70" s="24"/>
      <c r="CF70" s="24"/>
      <c r="CG70" s="24"/>
      <c r="CH70" s="24"/>
      <c r="CI70" s="24"/>
      <c r="CJ70" s="24"/>
      <c r="CK70" s="24"/>
      <c r="CL70" s="24"/>
      <c r="CM70" s="24"/>
      <c r="CN70" s="24"/>
      <c r="CO70" s="24"/>
      <c r="CP70" s="24"/>
      <c r="CQ70" s="24"/>
      <c r="CR70" s="24"/>
      <c r="CS70" s="24"/>
      <c r="CT70" s="24"/>
      <c r="CU70" s="24"/>
      <c r="CV70" s="24"/>
      <c r="CW70" s="24"/>
      <c r="CX70" s="24"/>
      <c r="CY70" s="24"/>
      <c r="CZ70" s="24"/>
      <c r="DA70" s="24"/>
      <c r="DB70" s="24"/>
      <c r="DC70" s="24"/>
      <c r="DD70" s="24"/>
      <c r="DE70" s="24"/>
      <c r="DF70" s="24"/>
      <c r="DG70" s="24"/>
      <c r="DH70" s="24"/>
      <c r="DI70" s="24"/>
      <c r="DJ70" s="24"/>
      <c r="DK70" s="24"/>
      <c r="DL70" s="24"/>
      <c r="DM70" s="24"/>
      <c r="DN70" s="24"/>
      <c r="DO70" s="24"/>
      <c r="DP70" s="24"/>
      <c r="DQ70" s="24"/>
      <c r="DR70" s="24"/>
      <c r="DS70" s="24"/>
      <c r="DT70" s="24"/>
      <c r="DU70" s="24"/>
      <c r="DV70" s="24"/>
      <c r="DW70" s="24"/>
      <c r="DX70" s="24"/>
      <c r="DY70" s="24"/>
      <c r="DZ70" s="24"/>
      <c r="EA70" s="24"/>
      <c r="EB70" s="24"/>
      <c r="EC70" s="24"/>
      <c r="ED70" s="24"/>
      <c r="EE70" s="24"/>
      <c r="EF70" s="24"/>
      <c r="EG70" s="24"/>
      <c r="EH70" s="24"/>
      <c r="EI70" s="24"/>
      <c r="EJ70" s="24"/>
      <c r="EK70" s="24"/>
      <c r="EL70" s="24"/>
      <c r="EM70" s="24"/>
      <c r="EN70" s="24"/>
      <c r="EO70" s="24"/>
      <c r="EP70" s="24"/>
      <c r="EQ70" s="24"/>
      <c r="ER70" s="24"/>
      <c r="ES70" s="24"/>
      <c r="ET70" s="24"/>
      <c r="EU70" s="24"/>
      <c r="EV70" s="24"/>
      <c r="EW70" s="24"/>
      <c r="EX70" s="24"/>
      <c r="EY70" s="24"/>
      <c r="EZ70" s="24"/>
      <c r="FA70" s="24"/>
      <c r="FB70" s="24"/>
      <c r="FC70" s="24"/>
    </row>
    <row r="71" spans="1:159" s="128" customFormat="1" ht="90" customHeight="1">
      <c r="A71" s="45"/>
      <c r="B71" s="218"/>
      <c r="C71" s="225" t="s">
        <v>272</v>
      </c>
      <c r="D71" s="218"/>
      <c r="E71" s="218"/>
      <c r="F71" s="226"/>
      <c r="G71" s="411">
        <v>2</v>
      </c>
      <c r="H71" s="434" t="s">
        <v>239</v>
      </c>
      <c r="I71" s="236">
        <v>2</v>
      </c>
      <c r="J71" s="235" t="s">
        <v>360</v>
      </c>
      <c r="K71" s="234" t="s">
        <v>78</v>
      </c>
      <c r="L71" s="234" t="s">
        <v>372</v>
      </c>
      <c r="M71" s="234" t="s">
        <v>74</v>
      </c>
      <c r="N71" s="234" t="s">
        <v>18</v>
      </c>
      <c r="O71" s="234">
        <v>1</v>
      </c>
      <c r="P71" s="234">
        <v>1</v>
      </c>
      <c r="Q71" s="356" t="s">
        <v>18</v>
      </c>
      <c r="R71" s="239" t="s">
        <v>626</v>
      </c>
      <c r="S71" s="244" t="s">
        <v>240</v>
      </c>
      <c r="T71" s="133"/>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c r="BE71" s="24"/>
      <c r="BF71" s="24"/>
      <c r="BG71" s="24"/>
      <c r="BH71" s="24"/>
      <c r="BI71" s="24"/>
      <c r="BJ71" s="24"/>
      <c r="BK71" s="24"/>
      <c r="BL71" s="24"/>
      <c r="BM71" s="24"/>
      <c r="BN71" s="24"/>
      <c r="BO71" s="24"/>
      <c r="BP71" s="24"/>
      <c r="BQ71" s="24"/>
      <c r="BR71" s="24"/>
      <c r="BS71" s="24"/>
      <c r="BT71" s="24"/>
      <c r="BU71" s="24"/>
      <c r="BV71" s="24"/>
      <c r="BW71" s="24"/>
      <c r="BX71" s="24"/>
      <c r="BY71" s="24"/>
      <c r="BZ71" s="24"/>
      <c r="CA71" s="24"/>
      <c r="CB71" s="24"/>
      <c r="CC71" s="24"/>
      <c r="CD71" s="24"/>
      <c r="CE71" s="24"/>
      <c r="CF71" s="24"/>
      <c r="CG71" s="24"/>
      <c r="CH71" s="24"/>
      <c r="CI71" s="24"/>
      <c r="CJ71" s="24"/>
      <c r="CK71" s="24"/>
      <c r="CL71" s="24"/>
      <c r="CM71" s="24"/>
      <c r="CN71" s="24"/>
      <c r="CO71" s="24"/>
      <c r="CP71" s="24"/>
      <c r="CQ71" s="24"/>
      <c r="CR71" s="24"/>
      <c r="CS71" s="24"/>
      <c r="CT71" s="24"/>
      <c r="CU71" s="24"/>
      <c r="CV71" s="24"/>
      <c r="CW71" s="24"/>
      <c r="CX71" s="24"/>
      <c r="CY71" s="24"/>
      <c r="CZ71" s="24"/>
      <c r="DA71" s="24"/>
      <c r="DB71" s="24"/>
      <c r="DC71" s="24"/>
      <c r="DD71" s="24"/>
      <c r="DE71" s="24"/>
      <c r="DF71" s="24"/>
      <c r="DG71" s="24"/>
      <c r="DH71" s="24"/>
      <c r="DI71" s="24"/>
      <c r="DJ71" s="24"/>
      <c r="DK71" s="24"/>
      <c r="DL71" s="24"/>
      <c r="DM71" s="24"/>
      <c r="DN71" s="24"/>
      <c r="DO71" s="24"/>
      <c r="DP71" s="24"/>
      <c r="DQ71" s="24"/>
      <c r="DR71" s="24"/>
      <c r="DS71" s="24"/>
      <c r="DT71" s="24"/>
      <c r="DU71" s="24"/>
      <c r="DV71" s="24"/>
      <c r="DW71" s="24"/>
      <c r="DX71" s="24"/>
      <c r="DY71" s="24"/>
      <c r="DZ71" s="24"/>
      <c r="EA71" s="24"/>
      <c r="EB71" s="24"/>
      <c r="EC71" s="24"/>
      <c r="ED71" s="24"/>
      <c r="EE71" s="24"/>
      <c r="EF71" s="24"/>
      <c r="EG71" s="24"/>
      <c r="EH71" s="24"/>
      <c r="EI71" s="24"/>
      <c r="EJ71" s="24"/>
      <c r="EK71" s="24"/>
      <c r="EL71" s="24"/>
      <c r="EM71" s="24"/>
      <c r="EN71" s="24"/>
      <c r="EO71" s="24"/>
      <c r="EP71" s="24"/>
      <c r="EQ71" s="24"/>
      <c r="ER71" s="24"/>
      <c r="ES71" s="24"/>
      <c r="ET71" s="24"/>
      <c r="EU71" s="24"/>
      <c r="EV71" s="24"/>
      <c r="EW71" s="24"/>
      <c r="EX71" s="24"/>
      <c r="EY71" s="24"/>
      <c r="EZ71" s="24"/>
      <c r="FA71" s="24"/>
      <c r="FB71" s="24"/>
      <c r="FC71" s="24"/>
    </row>
    <row r="72" spans="1:159" s="128" customFormat="1" ht="47.25" customHeight="1">
      <c r="A72" s="45"/>
      <c r="B72" s="222"/>
      <c r="C72" s="222"/>
      <c r="D72" s="222"/>
      <c r="E72" s="222"/>
      <c r="F72" s="219"/>
      <c r="G72" s="414"/>
      <c r="H72" s="435"/>
      <c r="I72" s="357">
        <v>0.05</v>
      </c>
      <c r="J72" s="235" t="s">
        <v>466</v>
      </c>
      <c r="K72" s="234" t="s">
        <v>405</v>
      </c>
      <c r="L72" s="234"/>
      <c r="M72" s="234" t="s">
        <v>74</v>
      </c>
      <c r="N72" s="235"/>
      <c r="O72" s="235"/>
      <c r="P72" s="247">
        <v>0.02</v>
      </c>
      <c r="Q72" s="356">
        <f>I72</f>
        <v>0.05</v>
      </c>
      <c r="R72" s="239" t="s">
        <v>631</v>
      </c>
      <c r="S72" s="244" t="s">
        <v>632</v>
      </c>
      <c r="T72" s="133"/>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c r="BR72" s="24"/>
      <c r="BS72" s="24"/>
      <c r="BT72" s="24"/>
      <c r="BU72" s="24"/>
      <c r="BV72" s="24"/>
      <c r="BW72" s="24"/>
      <c r="BX72" s="24"/>
      <c r="BY72" s="24"/>
      <c r="BZ72" s="24"/>
      <c r="CA72" s="24"/>
      <c r="CB72" s="24"/>
      <c r="CC72" s="24"/>
      <c r="CD72" s="24"/>
      <c r="CE72" s="24"/>
      <c r="CF72" s="24"/>
      <c r="CG72" s="24"/>
      <c r="CH72" s="24"/>
      <c r="CI72" s="24"/>
      <c r="CJ72" s="24"/>
      <c r="CK72" s="24"/>
      <c r="CL72" s="24"/>
      <c r="CM72" s="24"/>
      <c r="CN72" s="24"/>
      <c r="CO72" s="24"/>
      <c r="CP72" s="24"/>
      <c r="CQ72" s="24"/>
      <c r="CR72" s="24"/>
      <c r="CS72" s="24"/>
      <c r="CT72" s="24"/>
      <c r="CU72" s="24"/>
      <c r="CV72" s="24"/>
      <c r="CW72" s="24"/>
      <c r="CX72" s="24"/>
      <c r="CY72" s="24"/>
      <c r="CZ72" s="24"/>
      <c r="DA72" s="24"/>
      <c r="DB72" s="24"/>
      <c r="DC72" s="24"/>
      <c r="DD72" s="24"/>
      <c r="DE72" s="24"/>
      <c r="DF72" s="24"/>
      <c r="DG72" s="24"/>
      <c r="DH72" s="24"/>
      <c r="DI72" s="24"/>
      <c r="DJ72" s="24"/>
      <c r="DK72" s="24"/>
      <c r="DL72" s="24"/>
      <c r="DM72" s="24"/>
      <c r="DN72" s="24"/>
      <c r="DO72" s="24"/>
      <c r="DP72" s="24"/>
      <c r="DQ72" s="24"/>
      <c r="DR72" s="24"/>
      <c r="DS72" s="24"/>
      <c r="DT72" s="24"/>
      <c r="DU72" s="24"/>
      <c r="DV72" s="24"/>
      <c r="DW72" s="24"/>
      <c r="DX72" s="24"/>
      <c r="DY72" s="24"/>
      <c r="DZ72" s="24"/>
      <c r="EA72" s="24"/>
      <c r="EB72" s="24"/>
      <c r="EC72" s="24"/>
      <c r="ED72" s="24"/>
      <c r="EE72" s="24"/>
      <c r="EF72" s="24"/>
      <c r="EG72" s="24"/>
      <c r="EH72" s="24"/>
      <c r="EI72" s="24"/>
      <c r="EJ72" s="24"/>
      <c r="EK72" s="24"/>
      <c r="EL72" s="24"/>
      <c r="EM72" s="24"/>
      <c r="EN72" s="24"/>
      <c r="EO72" s="24"/>
      <c r="EP72" s="24"/>
      <c r="EQ72" s="24"/>
      <c r="ER72" s="24"/>
      <c r="ES72" s="24"/>
      <c r="ET72" s="24"/>
      <c r="EU72" s="24"/>
      <c r="EV72" s="24"/>
      <c r="EW72" s="24"/>
      <c r="EX72" s="24"/>
      <c r="EY72" s="24"/>
      <c r="EZ72" s="24"/>
      <c r="FA72" s="24"/>
      <c r="FB72" s="24"/>
      <c r="FC72" s="24"/>
    </row>
    <row r="73" spans="1:159" s="59" customFormat="1" ht="48" customHeight="1">
      <c r="A73" s="58"/>
      <c r="B73" s="400" t="s">
        <v>254</v>
      </c>
      <c r="C73" s="400" t="s">
        <v>276</v>
      </c>
      <c r="D73" s="400" t="s">
        <v>147</v>
      </c>
      <c r="E73" s="400" t="s">
        <v>148</v>
      </c>
      <c r="F73" s="402" t="s">
        <v>324</v>
      </c>
      <c r="G73" s="185">
        <v>1</v>
      </c>
      <c r="H73" s="183" t="s">
        <v>319</v>
      </c>
      <c r="I73" s="358">
        <f>SUM(N73:Q73)</f>
        <v>3000</v>
      </c>
      <c r="J73" s="249" t="s">
        <v>442</v>
      </c>
      <c r="K73" s="248" t="s">
        <v>208</v>
      </c>
      <c r="L73" s="248" t="s">
        <v>373</v>
      </c>
      <c r="M73" s="359">
        <v>200</v>
      </c>
      <c r="N73" s="360">
        <v>300</v>
      </c>
      <c r="O73" s="361">
        <v>900</v>
      </c>
      <c r="P73" s="361">
        <v>900</v>
      </c>
      <c r="Q73" s="362">
        <v>900</v>
      </c>
      <c r="R73" s="289" t="s">
        <v>218</v>
      </c>
      <c r="S73" s="436"/>
      <c r="T73" s="120"/>
    </row>
    <row r="74" spans="1:159" s="59" customFormat="1" ht="48" customHeight="1">
      <c r="A74" s="58"/>
      <c r="B74" s="404"/>
      <c r="C74" s="404"/>
      <c r="D74" s="404"/>
      <c r="E74" s="404"/>
      <c r="F74" s="406"/>
      <c r="G74" s="187"/>
      <c r="H74" s="188"/>
      <c r="I74" s="358">
        <f>SUM(N74:Q74)</f>
        <v>2005</v>
      </c>
      <c r="J74" s="249" t="s">
        <v>320</v>
      </c>
      <c r="K74" s="248" t="s">
        <v>208</v>
      </c>
      <c r="L74" s="248" t="s">
        <v>373</v>
      </c>
      <c r="M74" s="359">
        <v>900</v>
      </c>
      <c r="N74" s="363">
        <v>260</v>
      </c>
      <c r="O74" s="363">
        <v>560</v>
      </c>
      <c r="P74" s="363">
        <v>550</v>
      </c>
      <c r="Q74" s="363">
        <v>635</v>
      </c>
      <c r="R74" s="289" t="s">
        <v>218</v>
      </c>
      <c r="S74" s="437"/>
      <c r="T74" s="120"/>
    </row>
    <row r="75" spans="1:159" s="59" customFormat="1" ht="48" customHeight="1">
      <c r="A75" s="58"/>
      <c r="B75" s="404"/>
      <c r="C75" s="404"/>
      <c r="D75" s="404"/>
      <c r="E75" s="404"/>
      <c r="F75" s="406"/>
      <c r="G75" s="187"/>
      <c r="H75" s="188"/>
      <c r="I75" s="364">
        <v>186</v>
      </c>
      <c r="J75" s="249" t="s">
        <v>321</v>
      </c>
      <c r="K75" s="248" t="s">
        <v>208</v>
      </c>
      <c r="L75" s="248" t="s">
        <v>373</v>
      </c>
      <c r="M75" s="359">
        <v>0</v>
      </c>
      <c r="N75" s="360">
        <v>30</v>
      </c>
      <c r="O75" s="361">
        <v>50</v>
      </c>
      <c r="P75" s="361">
        <v>50</v>
      </c>
      <c r="Q75" s="362">
        <v>56</v>
      </c>
      <c r="R75" s="289" t="s">
        <v>218</v>
      </c>
      <c r="S75" s="437"/>
      <c r="T75" s="120"/>
    </row>
    <row r="76" spans="1:159" s="59" customFormat="1" ht="48" customHeight="1">
      <c r="A76" s="58"/>
      <c r="B76" s="407"/>
      <c r="C76" s="407"/>
      <c r="D76" s="407"/>
      <c r="E76" s="407"/>
      <c r="F76" s="409"/>
      <c r="G76" s="186"/>
      <c r="H76" s="184"/>
      <c r="I76" s="358">
        <f>SUM(N76:Q76)</f>
        <v>65</v>
      </c>
      <c r="J76" s="249" t="s">
        <v>322</v>
      </c>
      <c r="K76" s="248" t="s">
        <v>78</v>
      </c>
      <c r="L76" s="248" t="s">
        <v>373</v>
      </c>
      <c r="M76" s="359">
        <v>35</v>
      </c>
      <c r="N76" s="360">
        <v>10</v>
      </c>
      <c r="O76" s="361">
        <v>15</v>
      </c>
      <c r="P76" s="361">
        <v>15</v>
      </c>
      <c r="Q76" s="279">
        <v>25</v>
      </c>
      <c r="R76" s="289" t="s">
        <v>218</v>
      </c>
      <c r="S76" s="438"/>
      <c r="T76" s="120"/>
    </row>
    <row r="77" spans="1:159" s="128" customFormat="1" ht="69" customHeight="1">
      <c r="A77" s="45"/>
      <c r="B77" s="239" t="s">
        <v>254</v>
      </c>
      <c r="C77" s="239" t="s">
        <v>272</v>
      </c>
      <c r="D77" s="239" t="s">
        <v>147</v>
      </c>
      <c r="E77" s="239" t="s">
        <v>149</v>
      </c>
      <c r="F77" s="238" t="s">
        <v>151</v>
      </c>
      <c r="G77" s="234">
        <v>1</v>
      </c>
      <c r="H77" s="235" t="s">
        <v>362</v>
      </c>
      <c r="I77" s="247">
        <v>1</v>
      </c>
      <c r="J77" s="235" t="s">
        <v>219</v>
      </c>
      <c r="K77" s="234" t="s">
        <v>78</v>
      </c>
      <c r="L77" s="234"/>
      <c r="M77" s="365" t="s">
        <v>361</v>
      </c>
      <c r="N77" s="344">
        <v>0.15</v>
      </c>
      <c r="O77" s="247">
        <v>0.5</v>
      </c>
      <c r="P77" s="247">
        <v>0.75</v>
      </c>
      <c r="Q77" s="356">
        <f t="shared" ref="Q77:Q83" si="0">I77</f>
        <v>1</v>
      </c>
      <c r="R77" s="239" t="s">
        <v>17</v>
      </c>
      <c r="S77" s="239" t="s">
        <v>467</v>
      </c>
      <c r="T77" s="134" t="s">
        <v>392</v>
      </c>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4"/>
      <c r="BE77" s="24"/>
      <c r="BF77" s="24"/>
      <c r="BG77" s="24"/>
      <c r="BH77" s="24"/>
      <c r="BI77" s="24"/>
      <c r="BJ77" s="24"/>
      <c r="BK77" s="24"/>
      <c r="BL77" s="24"/>
      <c r="BM77" s="24"/>
      <c r="BN77" s="24"/>
      <c r="BO77" s="24"/>
      <c r="BP77" s="24"/>
      <c r="BQ77" s="24"/>
      <c r="BR77" s="24"/>
      <c r="BS77" s="24"/>
      <c r="BT77" s="24"/>
      <c r="BU77" s="24"/>
      <c r="BV77" s="24"/>
      <c r="BW77" s="24"/>
      <c r="BX77" s="24"/>
      <c r="BY77" s="24"/>
      <c r="BZ77" s="24"/>
      <c r="CA77" s="24"/>
      <c r="CB77" s="24"/>
      <c r="CC77" s="24"/>
      <c r="CD77" s="24"/>
      <c r="CE77" s="24"/>
      <c r="CF77" s="24"/>
      <c r="CG77" s="24"/>
      <c r="CH77" s="24"/>
      <c r="CI77" s="24"/>
      <c r="CJ77" s="24"/>
      <c r="CK77" s="24"/>
      <c r="CL77" s="24"/>
      <c r="CM77" s="24"/>
      <c r="CN77" s="24"/>
      <c r="CO77" s="24"/>
      <c r="CP77" s="24"/>
      <c r="CQ77" s="24"/>
      <c r="CR77" s="24"/>
      <c r="CS77" s="24"/>
      <c r="CT77" s="24"/>
      <c r="CU77" s="24"/>
      <c r="CV77" s="24"/>
      <c r="CW77" s="24"/>
      <c r="CX77" s="24"/>
      <c r="CY77" s="24"/>
      <c r="CZ77" s="24"/>
      <c r="DA77" s="24"/>
      <c r="DB77" s="24"/>
      <c r="DC77" s="24"/>
      <c r="DD77" s="24"/>
      <c r="DE77" s="24"/>
      <c r="DF77" s="24"/>
      <c r="DG77" s="24"/>
      <c r="DH77" s="24"/>
      <c r="DI77" s="24"/>
      <c r="DJ77" s="24"/>
      <c r="DK77" s="24"/>
      <c r="DL77" s="24"/>
      <c r="DM77" s="24"/>
      <c r="DN77" s="24"/>
      <c r="DO77" s="24"/>
      <c r="DP77" s="24"/>
      <c r="DQ77" s="24"/>
      <c r="DR77" s="24"/>
      <c r="DS77" s="24"/>
      <c r="DT77" s="24"/>
      <c r="DU77" s="24"/>
      <c r="DV77" s="24"/>
      <c r="DW77" s="24"/>
      <c r="DX77" s="24"/>
      <c r="DY77" s="24"/>
      <c r="DZ77" s="24"/>
      <c r="EA77" s="24"/>
      <c r="EB77" s="24"/>
      <c r="EC77" s="24"/>
      <c r="ED77" s="24"/>
      <c r="EE77" s="24"/>
      <c r="EF77" s="24"/>
      <c r="EG77" s="24"/>
      <c r="EH77" s="24"/>
      <c r="EI77" s="24"/>
      <c r="EJ77" s="24"/>
      <c r="EK77" s="24"/>
      <c r="EL77" s="24"/>
      <c r="EM77" s="24"/>
      <c r="EN77" s="24"/>
      <c r="EO77" s="24"/>
      <c r="EP77" s="24"/>
      <c r="EQ77" s="24"/>
      <c r="ER77" s="24"/>
      <c r="ES77" s="24"/>
      <c r="ET77" s="24"/>
      <c r="EU77" s="24"/>
      <c r="EV77" s="24"/>
      <c r="EW77" s="24"/>
      <c r="EX77" s="24"/>
      <c r="EY77" s="24"/>
      <c r="EZ77" s="24"/>
      <c r="FA77" s="24"/>
      <c r="FB77" s="24"/>
      <c r="FC77" s="24"/>
    </row>
    <row r="78" spans="1:159" s="24" customFormat="1" ht="88.5" customHeight="1">
      <c r="A78" s="45"/>
      <c r="B78" s="400" t="s">
        <v>254</v>
      </c>
      <c r="C78" s="400" t="s">
        <v>289</v>
      </c>
      <c r="D78" s="400" t="s">
        <v>147</v>
      </c>
      <c r="E78" s="400" t="s">
        <v>150</v>
      </c>
      <c r="F78" s="402" t="s">
        <v>491</v>
      </c>
      <c r="G78" s="185">
        <v>1</v>
      </c>
      <c r="H78" s="439" t="s">
        <v>439</v>
      </c>
      <c r="I78" s="355">
        <v>1</v>
      </c>
      <c r="J78" s="284" t="s">
        <v>417</v>
      </c>
      <c r="K78" s="282" t="s">
        <v>79</v>
      </c>
      <c r="L78" s="282" t="s">
        <v>376</v>
      </c>
      <c r="M78" s="305" t="s">
        <v>74</v>
      </c>
      <c r="N78" s="366">
        <v>1</v>
      </c>
      <c r="O78" s="259">
        <v>1</v>
      </c>
      <c r="P78" s="259">
        <v>1</v>
      </c>
      <c r="Q78" s="354">
        <f>I78</f>
        <v>1</v>
      </c>
      <c r="R78" s="257" t="s">
        <v>626</v>
      </c>
      <c r="S78" s="403"/>
      <c r="T78" s="115"/>
    </row>
    <row r="79" spans="1:159" s="24" customFormat="1" ht="57.75" customHeight="1">
      <c r="A79" s="45"/>
      <c r="B79" s="407"/>
      <c r="C79" s="407"/>
      <c r="D79" s="407"/>
      <c r="E79" s="407"/>
      <c r="F79" s="409"/>
      <c r="G79" s="186"/>
      <c r="H79" s="440"/>
      <c r="I79" s="355">
        <v>1</v>
      </c>
      <c r="J79" s="284" t="s">
        <v>220</v>
      </c>
      <c r="K79" s="282" t="s">
        <v>79</v>
      </c>
      <c r="L79" s="282" t="s">
        <v>372</v>
      </c>
      <c r="M79" s="366">
        <v>0.15</v>
      </c>
      <c r="N79" s="366">
        <v>0.25</v>
      </c>
      <c r="O79" s="353">
        <v>0.5</v>
      </c>
      <c r="P79" s="353">
        <v>0.75</v>
      </c>
      <c r="Q79" s="354">
        <f t="shared" si="0"/>
        <v>1</v>
      </c>
      <c r="R79" s="257" t="s">
        <v>606</v>
      </c>
      <c r="S79" s="403"/>
      <c r="T79" s="123" t="s">
        <v>514</v>
      </c>
    </row>
    <row r="80" spans="1:159" s="128" customFormat="1" ht="150" customHeight="1">
      <c r="A80" s="45"/>
      <c r="B80" s="239" t="s">
        <v>254</v>
      </c>
      <c r="C80" s="239" t="s">
        <v>266</v>
      </c>
      <c r="D80" s="239" t="s">
        <v>147</v>
      </c>
      <c r="E80" s="239" t="s">
        <v>152</v>
      </c>
      <c r="F80" s="238" t="s">
        <v>547</v>
      </c>
      <c r="G80" s="234">
        <v>1</v>
      </c>
      <c r="H80" s="235" t="s">
        <v>93</v>
      </c>
      <c r="I80" s="367">
        <v>3</v>
      </c>
      <c r="J80" s="235" t="s">
        <v>221</v>
      </c>
      <c r="K80" s="234" t="s">
        <v>208</v>
      </c>
      <c r="L80" s="234" t="s">
        <v>373</v>
      </c>
      <c r="M80" s="235" t="s">
        <v>252</v>
      </c>
      <c r="N80" s="234">
        <v>0</v>
      </c>
      <c r="O80" s="234">
        <v>0</v>
      </c>
      <c r="P80" s="234">
        <v>1</v>
      </c>
      <c r="Q80" s="234">
        <v>2</v>
      </c>
      <c r="R80" s="239" t="s">
        <v>104</v>
      </c>
      <c r="S80" s="239" t="s">
        <v>468</v>
      </c>
      <c r="T80" s="136"/>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24"/>
      <c r="CS80" s="24"/>
      <c r="CT80" s="24"/>
      <c r="CU80" s="24"/>
      <c r="CV80" s="24"/>
      <c r="CW80" s="24"/>
      <c r="CX80" s="24"/>
      <c r="CY80" s="24"/>
      <c r="CZ80" s="24"/>
      <c r="DA80" s="24"/>
      <c r="DB80" s="24"/>
      <c r="DC80" s="24"/>
      <c r="DD80" s="24"/>
      <c r="DE80" s="24"/>
      <c r="DF80" s="24"/>
      <c r="DG80" s="24"/>
      <c r="DH80" s="24"/>
      <c r="DI80" s="24"/>
      <c r="DJ80" s="24"/>
      <c r="DK80" s="24"/>
      <c r="DL80" s="24"/>
      <c r="DM80" s="24"/>
      <c r="DN80" s="24"/>
      <c r="DO80" s="24"/>
      <c r="DP80" s="24"/>
      <c r="DQ80" s="24"/>
      <c r="DR80" s="24"/>
      <c r="DS80" s="24"/>
      <c r="DT80" s="24"/>
      <c r="DU80" s="24"/>
      <c r="DV80" s="24"/>
      <c r="DW80" s="24"/>
      <c r="DX80" s="24"/>
      <c r="DY80" s="24"/>
      <c r="DZ80" s="24"/>
      <c r="EA80" s="24"/>
      <c r="EB80" s="24"/>
      <c r="EC80" s="24"/>
      <c r="ED80" s="24"/>
      <c r="EE80" s="24"/>
      <c r="EF80" s="24"/>
      <c r="EG80" s="24"/>
      <c r="EH80" s="24"/>
      <c r="EI80" s="24"/>
      <c r="EJ80" s="24"/>
      <c r="EK80" s="24"/>
      <c r="EL80" s="24"/>
      <c r="EM80" s="24"/>
      <c r="EN80" s="24"/>
      <c r="EO80" s="24"/>
      <c r="EP80" s="24"/>
      <c r="EQ80" s="24"/>
      <c r="ER80" s="24"/>
      <c r="ES80" s="24"/>
      <c r="ET80" s="24"/>
      <c r="EU80" s="24"/>
      <c r="EV80" s="24"/>
      <c r="EW80" s="24"/>
      <c r="EX80" s="24"/>
      <c r="EY80" s="24"/>
      <c r="EZ80" s="24"/>
      <c r="FA80" s="24"/>
      <c r="FB80" s="24"/>
      <c r="FC80" s="24"/>
    </row>
    <row r="81" spans="1:159" s="24" customFormat="1" ht="97.5" customHeight="1">
      <c r="A81" s="45"/>
      <c r="B81" s="400" t="s">
        <v>255</v>
      </c>
      <c r="C81" s="258" t="s">
        <v>272</v>
      </c>
      <c r="D81" s="400" t="s">
        <v>147</v>
      </c>
      <c r="E81" s="400" t="s">
        <v>153</v>
      </c>
      <c r="F81" s="402" t="s">
        <v>403</v>
      </c>
      <c r="G81" s="248">
        <v>1</v>
      </c>
      <c r="H81" s="249" t="s">
        <v>23</v>
      </c>
      <c r="I81" s="259">
        <v>1</v>
      </c>
      <c r="J81" s="249" t="s">
        <v>414</v>
      </c>
      <c r="K81" s="248" t="s">
        <v>78</v>
      </c>
      <c r="L81" s="248"/>
      <c r="M81" s="248" t="s">
        <v>74</v>
      </c>
      <c r="N81" s="353">
        <v>0.25</v>
      </c>
      <c r="O81" s="259">
        <v>0.5</v>
      </c>
      <c r="P81" s="259">
        <v>0.75</v>
      </c>
      <c r="Q81" s="354">
        <f t="shared" si="0"/>
        <v>1</v>
      </c>
      <c r="R81" s="258" t="s">
        <v>218</v>
      </c>
      <c r="S81" s="257" t="s">
        <v>469</v>
      </c>
      <c r="T81" s="115"/>
    </row>
    <row r="82" spans="1:159" s="24" customFormat="1" ht="72" customHeight="1">
      <c r="A82" s="45"/>
      <c r="B82" s="404"/>
      <c r="C82" s="258" t="s">
        <v>272</v>
      </c>
      <c r="D82" s="404"/>
      <c r="E82" s="404"/>
      <c r="F82" s="406"/>
      <c r="G82" s="248">
        <v>2</v>
      </c>
      <c r="H82" s="249" t="s">
        <v>21</v>
      </c>
      <c r="I82" s="259">
        <v>1</v>
      </c>
      <c r="J82" s="249" t="s">
        <v>415</v>
      </c>
      <c r="K82" s="248" t="s">
        <v>78</v>
      </c>
      <c r="L82" s="248"/>
      <c r="M82" s="248" t="s">
        <v>74</v>
      </c>
      <c r="N82" s="353">
        <v>0.25</v>
      </c>
      <c r="O82" s="259">
        <v>0.5</v>
      </c>
      <c r="P82" s="259">
        <v>0.75</v>
      </c>
      <c r="Q82" s="354">
        <f t="shared" si="0"/>
        <v>1</v>
      </c>
      <c r="R82" s="258" t="s">
        <v>218</v>
      </c>
      <c r="S82" s="258" t="s">
        <v>469</v>
      </c>
      <c r="T82" s="115"/>
    </row>
    <row r="83" spans="1:159" s="24" customFormat="1" ht="99" customHeight="1">
      <c r="A83" s="45"/>
      <c r="B83" s="404"/>
      <c r="C83" s="258" t="s">
        <v>272</v>
      </c>
      <c r="D83" s="404"/>
      <c r="E83" s="404"/>
      <c r="F83" s="406"/>
      <c r="G83" s="280">
        <v>3</v>
      </c>
      <c r="H83" s="249" t="s">
        <v>22</v>
      </c>
      <c r="I83" s="259">
        <v>1</v>
      </c>
      <c r="J83" s="249" t="s">
        <v>416</v>
      </c>
      <c r="K83" s="248" t="s">
        <v>78</v>
      </c>
      <c r="L83" s="248"/>
      <c r="M83" s="248" t="s">
        <v>74</v>
      </c>
      <c r="N83" s="353">
        <v>0.1</v>
      </c>
      <c r="O83" s="259">
        <v>0.25</v>
      </c>
      <c r="P83" s="259">
        <v>0.7</v>
      </c>
      <c r="Q83" s="354">
        <f t="shared" si="0"/>
        <v>1</v>
      </c>
      <c r="R83" s="258" t="s">
        <v>633</v>
      </c>
      <c r="S83" s="258" t="s">
        <v>469</v>
      </c>
      <c r="T83" s="115"/>
    </row>
    <row r="84" spans="1:159" s="24" customFormat="1" ht="110.25" customHeight="1">
      <c r="A84" s="45"/>
      <c r="B84" s="407"/>
      <c r="C84" s="258" t="s">
        <v>272</v>
      </c>
      <c r="D84" s="407"/>
      <c r="E84" s="407"/>
      <c r="F84" s="409"/>
      <c r="G84" s="280">
        <v>4</v>
      </c>
      <c r="H84" s="269" t="s">
        <v>323</v>
      </c>
      <c r="I84" s="361">
        <v>30</v>
      </c>
      <c r="J84" s="249" t="s">
        <v>440</v>
      </c>
      <c r="K84" s="248" t="s">
        <v>79</v>
      </c>
      <c r="L84" s="248" t="s">
        <v>373</v>
      </c>
      <c r="M84" s="360">
        <v>6</v>
      </c>
      <c r="N84" s="360">
        <v>6</v>
      </c>
      <c r="O84" s="361">
        <v>8</v>
      </c>
      <c r="P84" s="361">
        <v>8</v>
      </c>
      <c r="Q84" s="361">
        <v>8</v>
      </c>
      <c r="R84" s="257" t="s">
        <v>218</v>
      </c>
      <c r="S84" s="258" t="s">
        <v>469</v>
      </c>
      <c r="T84" s="115"/>
    </row>
    <row r="85" spans="1:159" s="128" customFormat="1" ht="85.5" customHeight="1">
      <c r="A85" s="45"/>
      <c r="B85" s="239" t="s">
        <v>254</v>
      </c>
      <c r="C85" s="239" t="s">
        <v>270</v>
      </c>
      <c r="D85" s="239" t="s">
        <v>147</v>
      </c>
      <c r="E85" s="239" t="s">
        <v>154</v>
      </c>
      <c r="F85" s="238" t="s">
        <v>492</v>
      </c>
      <c r="G85" s="234">
        <v>1</v>
      </c>
      <c r="H85" s="235" t="s">
        <v>85</v>
      </c>
      <c r="I85" s="368">
        <v>20000</v>
      </c>
      <c r="J85" s="312" t="s">
        <v>363</v>
      </c>
      <c r="K85" s="234" t="s">
        <v>79</v>
      </c>
      <c r="L85" s="234" t="s">
        <v>406</v>
      </c>
      <c r="M85" s="369" t="s">
        <v>69</v>
      </c>
      <c r="N85" s="368">
        <v>12170</v>
      </c>
      <c r="O85" s="368">
        <v>14180</v>
      </c>
      <c r="P85" s="368">
        <v>17390</v>
      </c>
      <c r="Q85" s="368">
        <v>20000</v>
      </c>
      <c r="R85" s="290" t="s">
        <v>19</v>
      </c>
      <c r="S85" s="290" t="s">
        <v>19</v>
      </c>
      <c r="T85" s="136"/>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24"/>
      <c r="BD85" s="24"/>
      <c r="BE85" s="24"/>
      <c r="BF85" s="24"/>
      <c r="BG85" s="24"/>
      <c r="BH85" s="24"/>
      <c r="BI85" s="24"/>
      <c r="BJ85" s="24"/>
      <c r="BK85" s="24"/>
      <c r="BL85" s="24"/>
      <c r="BM85" s="24"/>
      <c r="BN85" s="24"/>
      <c r="BO85" s="24"/>
      <c r="BP85" s="24"/>
      <c r="BQ85" s="24"/>
      <c r="BR85" s="24"/>
      <c r="BS85" s="24"/>
      <c r="BT85" s="24"/>
      <c r="BU85" s="24"/>
      <c r="BV85" s="24"/>
      <c r="BW85" s="24"/>
      <c r="BX85" s="24"/>
      <c r="BY85" s="24"/>
      <c r="BZ85" s="24"/>
      <c r="CA85" s="24"/>
      <c r="CB85" s="24"/>
      <c r="CC85" s="24"/>
      <c r="CD85" s="24"/>
      <c r="CE85" s="24"/>
      <c r="CF85" s="24"/>
      <c r="CG85" s="24"/>
      <c r="CH85" s="24"/>
      <c r="CI85" s="24"/>
      <c r="CJ85" s="24"/>
      <c r="CK85" s="24"/>
      <c r="CL85" s="24"/>
      <c r="CM85" s="24"/>
      <c r="CN85" s="24"/>
      <c r="CO85" s="24"/>
      <c r="CP85" s="24"/>
      <c r="CQ85" s="24"/>
      <c r="CR85" s="24"/>
      <c r="CS85" s="24"/>
      <c r="CT85" s="24"/>
      <c r="CU85" s="24"/>
      <c r="CV85" s="24"/>
      <c r="CW85" s="24"/>
      <c r="CX85" s="24"/>
      <c r="CY85" s="24"/>
      <c r="CZ85" s="24"/>
      <c r="DA85" s="24"/>
      <c r="DB85" s="24"/>
      <c r="DC85" s="24"/>
      <c r="DD85" s="24"/>
      <c r="DE85" s="24"/>
      <c r="DF85" s="24"/>
      <c r="DG85" s="24"/>
      <c r="DH85" s="24"/>
      <c r="DI85" s="24"/>
      <c r="DJ85" s="24"/>
      <c r="DK85" s="24"/>
      <c r="DL85" s="24"/>
      <c r="DM85" s="24"/>
      <c r="DN85" s="24"/>
      <c r="DO85" s="24"/>
      <c r="DP85" s="24"/>
      <c r="DQ85" s="24"/>
      <c r="DR85" s="24"/>
      <c r="DS85" s="24"/>
      <c r="DT85" s="24"/>
      <c r="DU85" s="24"/>
      <c r="DV85" s="24"/>
      <c r="DW85" s="24"/>
      <c r="DX85" s="24"/>
      <c r="DY85" s="24"/>
      <c r="DZ85" s="24"/>
      <c r="EA85" s="24"/>
      <c r="EB85" s="24"/>
      <c r="EC85" s="24"/>
      <c r="ED85" s="24"/>
      <c r="EE85" s="24"/>
      <c r="EF85" s="24"/>
      <c r="EG85" s="24"/>
      <c r="EH85" s="24"/>
      <c r="EI85" s="24"/>
      <c r="EJ85" s="24"/>
      <c r="EK85" s="24"/>
      <c r="EL85" s="24"/>
      <c r="EM85" s="24"/>
      <c r="EN85" s="24"/>
      <c r="EO85" s="24"/>
      <c r="EP85" s="24"/>
      <c r="EQ85" s="24"/>
      <c r="ER85" s="24"/>
      <c r="ES85" s="24"/>
      <c r="ET85" s="24"/>
      <c r="EU85" s="24"/>
      <c r="EV85" s="24"/>
      <c r="EW85" s="24"/>
      <c r="EX85" s="24"/>
      <c r="EY85" s="24"/>
      <c r="EZ85" s="24"/>
      <c r="FA85" s="24"/>
      <c r="FB85" s="24"/>
      <c r="FC85" s="24"/>
    </row>
    <row r="86" spans="1:159" s="24" customFormat="1" ht="62.25" customHeight="1">
      <c r="A86" s="45"/>
      <c r="B86" s="400" t="s">
        <v>256</v>
      </c>
      <c r="C86" s="258" t="s">
        <v>272</v>
      </c>
      <c r="D86" s="400" t="s">
        <v>147</v>
      </c>
      <c r="E86" s="400" t="s">
        <v>184</v>
      </c>
      <c r="F86" s="402" t="s">
        <v>159</v>
      </c>
      <c r="G86" s="248">
        <v>1</v>
      </c>
      <c r="H86" s="249" t="s">
        <v>156</v>
      </c>
      <c r="I86" s="259">
        <v>1</v>
      </c>
      <c r="J86" s="249" t="s">
        <v>393</v>
      </c>
      <c r="K86" s="280" t="s">
        <v>78</v>
      </c>
      <c r="L86" s="248" t="s">
        <v>372</v>
      </c>
      <c r="M86" s="259" t="s">
        <v>394</v>
      </c>
      <c r="N86" s="353">
        <v>1</v>
      </c>
      <c r="O86" s="248" t="s">
        <v>18</v>
      </c>
      <c r="P86" s="248" t="s">
        <v>18</v>
      </c>
      <c r="Q86" s="261" t="s">
        <v>18</v>
      </c>
      <c r="R86" s="257" t="s">
        <v>20</v>
      </c>
      <c r="S86" s="400" t="s">
        <v>583</v>
      </c>
      <c r="T86" s="181"/>
    </row>
    <row r="87" spans="1:159" s="24" customFormat="1" ht="48.75" customHeight="1">
      <c r="A87" s="45"/>
      <c r="B87" s="404"/>
      <c r="C87" s="258" t="s">
        <v>551</v>
      </c>
      <c r="D87" s="404"/>
      <c r="E87" s="404"/>
      <c r="F87" s="406"/>
      <c r="G87" s="248">
        <v>2</v>
      </c>
      <c r="H87" s="249" t="s">
        <v>544</v>
      </c>
      <c r="I87" s="259">
        <v>0.5</v>
      </c>
      <c r="J87" s="249" t="s">
        <v>222</v>
      </c>
      <c r="K87" s="248" t="s">
        <v>79</v>
      </c>
      <c r="L87" s="248" t="s">
        <v>372</v>
      </c>
      <c r="M87" s="248" t="s">
        <v>248</v>
      </c>
      <c r="N87" s="259">
        <v>0.05</v>
      </c>
      <c r="O87" s="259">
        <v>0.25</v>
      </c>
      <c r="P87" s="259">
        <v>0.4</v>
      </c>
      <c r="Q87" s="261">
        <f>I87</f>
        <v>0.5</v>
      </c>
      <c r="R87" s="267" t="s">
        <v>571</v>
      </c>
      <c r="S87" s="407"/>
      <c r="T87" s="182"/>
    </row>
    <row r="88" spans="1:159" s="24" customFormat="1" ht="99.75" customHeight="1">
      <c r="A88" s="45"/>
      <c r="B88" s="404"/>
      <c r="C88" s="257" t="s">
        <v>551</v>
      </c>
      <c r="D88" s="404"/>
      <c r="E88" s="404"/>
      <c r="F88" s="406"/>
      <c r="G88" s="248">
        <v>3</v>
      </c>
      <c r="H88" s="249" t="s">
        <v>158</v>
      </c>
      <c r="I88" s="370">
        <v>4</v>
      </c>
      <c r="J88" s="371" t="s">
        <v>395</v>
      </c>
      <c r="K88" s="248" t="s">
        <v>78</v>
      </c>
      <c r="L88" s="248" t="s">
        <v>373</v>
      </c>
      <c r="M88" s="259" t="s">
        <v>248</v>
      </c>
      <c r="N88" s="248">
        <v>1</v>
      </c>
      <c r="O88" s="248">
        <v>1</v>
      </c>
      <c r="P88" s="248">
        <v>1</v>
      </c>
      <c r="Q88" s="372">
        <v>1</v>
      </c>
      <c r="R88" s="257" t="s">
        <v>20</v>
      </c>
      <c r="S88" s="257" t="s">
        <v>584</v>
      </c>
      <c r="T88" s="115"/>
    </row>
    <row r="89" spans="1:159" s="24" customFormat="1" ht="135.75" customHeight="1">
      <c r="A89" s="45"/>
      <c r="B89" s="404"/>
      <c r="C89" s="400" t="s">
        <v>272</v>
      </c>
      <c r="D89" s="404"/>
      <c r="E89" s="404"/>
      <c r="F89" s="406"/>
      <c r="G89" s="185">
        <v>4</v>
      </c>
      <c r="H89" s="183" t="s">
        <v>396</v>
      </c>
      <c r="I89" s="270">
        <v>0.5</v>
      </c>
      <c r="J89" s="256" t="s">
        <v>338</v>
      </c>
      <c r="K89" s="248" t="s">
        <v>78</v>
      </c>
      <c r="L89" s="248" t="s">
        <v>372</v>
      </c>
      <c r="M89" s="259" t="s">
        <v>339</v>
      </c>
      <c r="N89" s="259">
        <v>0</v>
      </c>
      <c r="O89" s="259">
        <v>0.1</v>
      </c>
      <c r="P89" s="259">
        <v>0.2</v>
      </c>
      <c r="Q89" s="373">
        <v>0.2</v>
      </c>
      <c r="R89" s="257" t="s">
        <v>585</v>
      </c>
      <c r="S89" s="257" t="s">
        <v>470</v>
      </c>
      <c r="T89" s="124"/>
    </row>
    <row r="90" spans="1:159" s="24" customFormat="1" ht="133.5" customHeight="1">
      <c r="A90" s="45"/>
      <c r="B90" s="404"/>
      <c r="C90" s="407"/>
      <c r="D90" s="404"/>
      <c r="E90" s="404"/>
      <c r="F90" s="406"/>
      <c r="G90" s="186"/>
      <c r="H90" s="184"/>
      <c r="I90" s="270">
        <v>0.2</v>
      </c>
      <c r="J90" s="256" t="s">
        <v>340</v>
      </c>
      <c r="K90" s="248" t="s">
        <v>78</v>
      </c>
      <c r="L90" s="248" t="s">
        <v>372</v>
      </c>
      <c r="M90" s="248" t="s">
        <v>341</v>
      </c>
      <c r="N90" s="259">
        <v>0</v>
      </c>
      <c r="O90" s="259">
        <v>0.05</v>
      </c>
      <c r="P90" s="259">
        <v>0.05</v>
      </c>
      <c r="Q90" s="373">
        <v>0.1</v>
      </c>
      <c r="R90" s="257" t="s">
        <v>585</v>
      </c>
      <c r="S90" s="257" t="s">
        <v>586</v>
      </c>
      <c r="T90" s="124"/>
    </row>
    <row r="91" spans="1:159" s="24" customFormat="1" ht="98.25" customHeight="1">
      <c r="A91" s="45"/>
      <c r="B91" s="407"/>
      <c r="C91" s="257" t="s">
        <v>430</v>
      </c>
      <c r="D91" s="407"/>
      <c r="E91" s="407"/>
      <c r="F91" s="409"/>
      <c r="G91" s="280">
        <v>5</v>
      </c>
      <c r="H91" s="255" t="s">
        <v>329</v>
      </c>
      <c r="I91" s="259">
        <v>1</v>
      </c>
      <c r="J91" s="249" t="s">
        <v>331</v>
      </c>
      <c r="K91" s="248" t="s">
        <v>79</v>
      </c>
      <c r="L91" s="248" t="s">
        <v>372</v>
      </c>
      <c r="M91" s="259">
        <v>0</v>
      </c>
      <c r="N91" s="259">
        <f>(0/23)</f>
        <v>0</v>
      </c>
      <c r="O91" s="259">
        <f>(7/23)</f>
        <v>0.30434782608695654</v>
      </c>
      <c r="P91" s="259">
        <f>(15/23)</f>
        <v>0.65217391304347827</v>
      </c>
      <c r="Q91" s="259">
        <f>(23/23)</f>
        <v>1</v>
      </c>
      <c r="R91" s="257" t="s">
        <v>587</v>
      </c>
      <c r="S91" s="257" t="s">
        <v>588</v>
      </c>
      <c r="T91" s="124"/>
    </row>
    <row r="92" spans="1:159" s="140" customFormat="1" ht="75" customHeight="1">
      <c r="A92" s="58"/>
      <c r="B92" s="225" t="s">
        <v>486</v>
      </c>
      <c r="C92" s="244" t="s">
        <v>428</v>
      </c>
      <c r="D92" s="225" t="s">
        <v>11</v>
      </c>
      <c r="E92" s="225" t="s">
        <v>160</v>
      </c>
      <c r="F92" s="220" t="s">
        <v>309</v>
      </c>
      <c r="G92" s="234">
        <v>1</v>
      </c>
      <c r="H92" s="235" t="s">
        <v>224</v>
      </c>
      <c r="I92" s="247">
        <v>1</v>
      </c>
      <c r="J92" s="235" t="s">
        <v>83</v>
      </c>
      <c r="K92" s="234" t="s">
        <v>78</v>
      </c>
      <c r="L92" s="234" t="s">
        <v>372</v>
      </c>
      <c r="M92" s="247">
        <v>0.9</v>
      </c>
      <c r="N92" s="247">
        <v>1</v>
      </c>
      <c r="O92" s="234" t="s">
        <v>18</v>
      </c>
      <c r="P92" s="234" t="s">
        <v>18</v>
      </c>
      <c r="Q92" s="351" t="s">
        <v>18</v>
      </c>
      <c r="R92" s="239" t="s">
        <v>589</v>
      </c>
      <c r="S92" s="239" t="s">
        <v>590</v>
      </c>
      <c r="T92" s="133"/>
      <c r="U92" s="59"/>
      <c r="V92" s="59"/>
      <c r="W92" s="59"/>
      <c r="X92" s="59"/>
      <c r="Y92" s="59"/>
      <c r="Z92" s="59"/>
      <c r="AA92" s="59"/>
      <c r="AB92" s="59"/>
      <c r="AC92" s="59"/>
      <c r="AD92" s="59"/>
      <c r="AE92" s="59"/>
      <c r="AF92" s="59"/>
      <c r="AG92" s="59"/>
      <c r="AH92" s="59"/>
      <c r="AI92" s="59"/>
      <c r="AJ92" s="59"/>
      <c r="AK92" s="59"/>
      <c r="AL92" s="59"/>
      <c r="AM92" s="59"/>
      <c r="AN92" s="59"/>
      <c r="AO92" s="59"/>
      <c r="AP92" s="59"/>
      <c r="AQ92" s="59"/>
      <c r="AR92" s="59"/>
      <c r="AS92" s="59"/>
      <c r="AT92" s="59"/>
      <c r="AU92" s="59"/>
      <c r="AV92" s="59"/>
      <c r="AW92" s="59"/>
      <c r="AX92" s="59"/>
      <c r="AY92" s="59"/>
      <c r="AZ92" s="59"/>
      <c r="BA92" s="59"/>
      <c r="BB92" s="59"/>
      <c r="BC92" s="59"/>
      <c r="BD92" s="59"/>
      <c r="BE92" s="59"/>
      <c r="BF92" s="59"/>
      <c r="BG92" s="59"/>
      <c r="BH92" s="59"/>
      <c r="BI92" s="59"/>
      <c r="BJ92" s="59"/>
      <c r="BK92" s="59"/>
      <c r="BL92" s="59"/>
      <c r="BM92" s="59"/>
      <c r="BN92" s="59"/>
      <c r="BO92" s="59"/>
      <c r="BP92" s="59"/>
      <c r="BQ92" s="59"/>
      <c r="BR92" s="59"/>
      <c r="BS92" s="59"/>
      <c r="BT92" s="59"/>
      <c r="BU92" s="59"/>
      <c r="BV92" s="59"/>
      <c r="BW92" s="59"/>
      <c r="BX92" s="59"/>
      <c r="BY92" s="59"/>
      <c r="BZ92" s="59"/>
      <c r="CA92" s="59"/>
      <c r="CB92" s="59"/>
      <c r="CC92" s="59"/>
      <c r="CD92" s="59"/>
      <c r="CE92" s="59"/>
      <c r="CF92" s="59"/>
      <c r="CG92" s="59"/>
      <c r="CH92" s="59"/>
      <c r="CI92" s="59"/>
      <c r="CJ92" s="59"/>
      <c r="CK92" s="59"/>
      <c r="CL92" s="59"/>
      <c r="CM92" s="59"/>
      <c r="CN92" s="59"/>
      <c r="CO92" s="59"/>
      <c r="CP92" s="59"/>
      <c r="CQ92" s="59"/>
      <c r="CR92" s="59"/>
      <c r="CS92" s="59"/>
      <c r="CT92" s="59"/>
      <c r="CU92" s="59"/>
      <c r="CV92" s="59"/>
      <c r="CW92" s="59"/>
      <c r="CX92" s="59"/>
      <c r="CY92" s="59"/>
      <c r="CZ92" s="59"/>
      <c r="DA92" s="59"/>
      <c r="DB92" s="59"/>
      <c r="DC92" s="59"/>
      <c r="DD92" s="59"/>
      <c r="DE92" s="59"/>
      <c r="DF92" s="59"/>
      <c r="DG92" s="59"/>
      <c r="DH92" s="59"/>
      <c r="DI92" s="59"/>
      <c r="DJ92" s="59"/>
      <c r="DK92" s="59"/>
      <c r="DL92" s="59"/>
      <c r="DM92" s="59"/>
      <c r="DN92" s="59"/>
      <c r="DO92" s="59"/>
      <c r="DP92" s="59"/>
      <c r="DQ92" s="59"/>
      <c r="DR92" s="59"/>
      <c r="DS92" s="59"/>
      <c r="DT92" s="59"/>
      <c r="DU92" s="59"/>
      <c r="DV92" s="59"/>
      <c r="DW92" s="59"/>
      <c r="DX92" s="59"/>
      <c r="DY92" s="59"/>
      <c r="DZ92" s="59"/>
      <c r="EA92" s="59"/>
      <c r="EB92" s="59"/>
      <c r="EC92" s="59"/>
      <c r="ED92" s="59"/>
      <c r="EE92" s="59"/>
      <c r="EF92" s="59"/>
      <c r="EG92" s="59"/>
      <c r="EH92" s="59"/>
      <c r="EI92" s="59"/>
      <c r="EJ92" s="59"/>
      <c r="EK92" s="59"/>
      <c r="EL92" s="59"/>
      <c r="EM92" s="59"/>
      <c r="EN92" s="59"/>
      <c r="EO92" s="59"/>
      <c r="EP92" s="59"/>
      <c r="EQ92" s="59"/>
      <c r="ER92" s="59"/>
      <c r="ES92" s="59"/>
      <c r="ET92" s="59"/>
      <c r="EU92" s="59"/>
      <c r="EV92" s="59"/>
      <c r="EW92" s="59"/>
      <c r="EX92" s="59"/>
      <c r="EY92" s="59"/>
      <c r="EZ92" s="59"/>
      <c r="FA92" s="59"/>
      <c r="FB92" s="59"/>
      <c r="FC92" s="59"/>
    </row>
    <row r="93" spans="1:159" s="140" customFormat="1" ht="58.5" customHeight="1">
      <c r="A93" s="58"/>
      <c r="B93" s="218"/>
      <c r="C93" s="244" t="s">
        <v>428</v>
      </c>
      <c r="D93" s="218"/>
      <c r="E93" s="218"/>
      <c r="F93" s="226"/>
      <c r="G93" s="411">
        <v>2</v>
      </c>
      <c r="H93" s="434" t="s">
        <v>471</v>
      </c>
      <c r="I93" s="234">
        <v>4</v>
      </c>
      <c r="J93" s="235" t="s">
        <v>313</v>
      </c>
      <c r="K93" s="234" t="s">
        <v>208</v>
      </c>
      <c r="L93" s="234" t="s">
        <v>373</v>
      </c>
      <c r="M93" s="247" t="s">
        <v>311</v>
      </c>
      <c r="N93" s="234" t="s">
        <v>18</v>
      </c>
      <c r="O93" s="234">
        <v>1</v>
      </c>
      <c r="P93" s="234">
        <v>1</v>
      </c>
      <c r="Q93" s="234">
        <v>2</v>
      </c>
      <c r="R93" s="301" t="s">
        <v>591</v>
      </c>
      <c r="S93" s="239"/>
      <c r="T93" s="133"/>
      <c r="U93" s="59"/>
      <c r="V93" s="59"/>
      <c r="W93" s="59"/>
      <c r="X93" s="59"/>
      <c r="Y93" s="59"/>
      <c r="Z93" s="59"/>
      <c r="AA93" s="59"/>
      <c r="AB93" s="59"/>
      <c r="AC93" s="59"/>
      <c r="AD93" s="59"/>
      <c r="AE93" s="59"/>
      <c r="AF93" s="59"/>
      <c r="AG93" s="59"/>
      <c r="AH93" s="59"/>
      <c r="AI93" s="59"/>
      <c r="AJ93" s="59"/>
      <c r="AK93" s="59"/>
      <c r="AL93" s="59"/>
      <c r="AM93" s="59"/>
      <c r="AN93" s="59"/>
      <c r="AO93" s="59"/>
      <c r="AP93" s="59"/>
      <c r="AQ93" s="59"/>
      <c r="AR93" s="59"/>
      <c r="AS93" s="59"/>
      <c r="AT93" s="59"/>
      <c r="AU93" s="59"/>
      <c r="AV93" s="59"/>
      <c r="AW93" s="59"/>
      <c r="AX93" s="59"/>
      <c r="AY93" s="59"/>
      <c r="AZ93" s="59"/>
      <c r="BA93" s="59"/>
      <c r="BB93" s="59"/>
      <c r="BC93" s="59"/>
      <c r="BD93" s="59"/>
      <c r="BE93" s="59"/>
      <c r="BF93" s="59"/>
      <c r="BG93" s="59"/>
      <c r="BH93" s="59"/>
      <c r="BI93" s="59"/>
      <c r="BJ93" s="59"/>
      <c r="BK93" s="59"/>
      <c r="BL93" s="59"/>
      <c r="BM93" s="59"/>
      <c r="BN93" s="59"/>
      <c r="BO93" s="59"/>
      <c r="BP93" s="59"/>
      <c r="BQ93" s="59"/>
      <c r="BR93" s="59"/>
      <c r="BS93" s="59"/>
      <c r="BT93" s="59"/>
      <c r="BU93" s="59"/>
      <c r="BV93" s="59"/>
      <c r="BW93" s="59"/>
      <c r="BX93" s="59"/>
      <c r="BY93" s="59"/>
      <c r="BZ93" s="59"/>
      <c r="CA93" s="59"/>
      <c r="CB93" s="59"/>
      <c r="CC93" s="59"/>
      <c r="CD93" s="59"/>
      <c r="CE93" s="59"/>
      <c r="CF93" s="59"/>
      <c r="CG93" s="59"/>
      <c r="CH93" s="59"/>
      <c r="CI93" s="59"/>
      <c r="CJ93" s="59"/>
      <c r="CK93" s="59"/>
      <c r="CL93" s="59"/>
      <c r="CM93" s="59"/>
      <c r="CN93" s="59"/>
      <c r="CO93" s="59"/>
      <c r="CP93" s="59"/>
      <c r="CQ93" s="59"/>
      <c r="CR93" s="59"/>
      <c r="CS93" s="59"/>
      <c r="CT93" s="59"/>
      <c r="CU93" s="59"/>
      <c r="CV93" s="59"/>
      <c r="CW93" s="59"/>
      <c r="CX93" s="59"/>
      <c r="CY93" s="59"/>
      <c r="CZ93" s="59"/>
      <c r="DA93" s="59"/>
      <c r="DB93" s="59"/>
      <c r="DC93" s="59"/>
      <c r="DD93" s="59"/>
      <c r="DE93" s="59"/>
      <c r="DF93" s="59"/>
      <c r="DG93" s="59"/>
      <c r="DH93" s="59"/>
      <c r="DI93" s="59"/>
      <c r="DJ93" s="59"/>
      <c r="DK93" s="59"/>
      <c r="DL93" s="59"/>
      <c r="DM93" s="59"/>
      <c r="DN93" s="59"/>
      <c r="DO93" s="59"/>
      <c r="DP93" s="59"/>
      <c r="DQ93" s="59"/>
      <c r="DR93" s="59"/>
      <c r="DS93" s="59"/>
      <c r="DT93" s="59"/>
      <c r="DU93" s="59"/>
      <c r="DV93" s="59"/>
      <c r="DW93" s="59"/>
      <c r="DX93" s="59"/>
      <c r="DY93" s="59"/>
      <c r="DZ93" s="59"/>
      <c r="EA93" s="59"/>
      <c r="EB93" s="59"/>
      <c r="EC93" s="59"/>
      <c r="ED93" s="59"/>
      <c r="EE93" s="59"/>
      <c r="EF93" s="59"/>
      <c r="EG93" s="59"/>
      <c r="EH93" s="59"/>
      <c r="EI93" s="59"/>
      <c r="EJ93" s="59"/>
      <c r="EK93" s="59"/>
      <c r="EL93" s="59"/>
      <c r="EM93" s="59"/>
      <c r="EN93" s="59"/>
      <c r="EO93" s="59"/>
      <c r="EP93" s="59"/>
      <c r="EQ93" s="59"/>
      <c r="ER93" s="59"/>
      <c r="ES93" s="59"/>
      <c r="ET93" s="59"/>
      <c r="EU93" s="59"/>
      <c r="EV93" s="59"/>
      <c r="EW93" s="59"/>
      <c r="EX93" s="59"/>
      <c r="EY93" s="59"/>
      <c r="EZ93" s="59"/>
      <c r="FA93" s="59"/>
      <c r="FB93" s="59"/>
      <c r="FC93" s="59"/>
    </row>
    <row r="94" spans="1:159" s="140" customFormat="1" ht="108" customHeight="1">
      <c r="A94" s="58"/>
      <c r="B94" s="218"/>
      <c r="C94" s="244" t="s">
        <v>428</v>
      </c>
      <c r="D94" s="218"/>
      <c r="E94" s="218"/>
      <c r="F94" s="226"/>
      <c r="G94" s="414"/>
      <c r="H94" s="435"/>
      <c r="I94" s="309">
        <v>2</v>
      </c>
      <c r="J94" s="235" t="s">
        <v>310</v>
      </c>
      <c r="K94" s="234" t="s">
        <v>208</v>
      </c>
      <c r="L94" s="234" t="s">
        <v>373</v>
      </c>
      <c r="M94" s="237" t="s">
        <v>74</v>
      </c>
      <c r="N94" s="247" t="s">
        <v>18</v>
      </c>
      <c r="O94" s="234" t="s">
        <v>18</v>
      </c>
      <c r="P94" s="234">
        <v>3</v>
      </c>
      <c r="Q94" s="351" t="s">
        <v>18</v>
      </c>
      <c r="R94" s="301" t="s">
        <v>634</v>
      </c>
      <c r="S94" s="239" t="s">
        <v>17</v>
      </c>
      <c r="T94" s="133"/>
      <c r="U94" s="59"/>
      <c r="V94" s="59"/>
      <c r="W94" s="59"/>
      <c r="X94" s="59"/>
      <c r="Y94" s="59"/>
      <c r="Z94" s="59"/>
      <c r="AA94" s="59"/>
      <c r="AB94" s="59"/>
      <c r="AC94" s="59"/>
      <c r="AD94" s="59"/>
      <c r="AE94" s="59"/>
      <c r="AF94" s="59"/>
      <c r="AG94" s="59"/>
      <c r="AH94" s="59"/>
      <c r="AI94" s="59"/>
      <c r="AJ94" s="59"/>
      <c r="AK94" s="59"/>
      <c r="AL94" s="59"/>
      <c r="AM94" s="59"/>
      <c r="AN94" s="59"/>
      <c r="AO94" s="59"/>
      <c r="AP94" s="59"/>
      <c r="AQ94" s="59"/>
      <c r="AR94" s="59"/>
      <c r="AS94" s="59"/>
      <c r="AT94" s="59"/>
      <c r="AU94" s="59"/>
      <c r="AV94" s="59"/>
      <c r="AW94" s="59"/>
      <c r="AX94" s="59"/>
      <c r="AY94" s="59"/>
      <c r="AZ94" s="59"/>
      <c r="BA94" s="59"/>
      <c r="BB94" s="59"/>
      <c r="BC94" s="59"/>
      <c r="BD94" s="59"/>
      <c r="BE94" s="59"/>
      <c r="BF94" s="59"/>
      <c r="BG94" s="59"/>
      <c r="BH94" s="59"/>
      <c r="BI94" s="59"/>
      <c r="BJ94" s="59"/>
      <c r="BK94" s="59"/>
      <c r="BL94" s="59"/>
      <c r="BM94" s="59"/>
      <c r="BN94" s="59"/>
      <c r="BO94" s="59"/>
      <c r="BP94" s="59"/>
      <c r="BQ94" s="59"/>
      <c r="BR94" s="59"/>
      <c r="BS94" s="59"/>
      <c r="BT94" s="59"/>
      <c r="BU94" s="59"/>
      <c r="BV94" s="59"/>
      <c r="BW94" s="59"/>
      <c r="BX94" s="59"/>
      <c r="BY94" s="59"/>
      <c r="BZ94" s="59"/>
      <c r="CA94" s="59"/>
      <c r="CB94" s="59"/>
      <c r="CC94" s="59"/>
      <c r="CD94" s="59"/>
      <c r="CE94" s="59"/>
      <c r="CF94" s="59"/>
      <c r="CG94" s="59"/>
      <c r="CH94" s="59"/>
      <c r="CI94" s="59"/>
      <c r="CJ94" s="59"/>
      <c r="CK94" s="59"/>
      <c r="CL94" s="59"/>
      <c r="CM94" s="59"/>
      <c r="CN94" s="59"/>
      <c r="CO94" s="59"/>
      <c r="CP94" s="59"/>
      <c r="CQ94" s="59"/>
      <c r="CR94" s="59"/>
      <c r="CS94" s="59"/>
      <c r="CT94" s="59"/>
      <c r="CU94" s="59"/>
      <c r="CV94" s="59"/>
      <c r="CW94" s="59"/>
      <c r="CX94" s="59"/>
      <c r="CY94" s="59"/>
      <c r="CZ94" s="59"/>
      <c r="DA94" s="59"/>
      <c r="DB94" s="59"/>
      <c r="DC94" s="59"/>
      <c r="DD94" s="59"/>
      <c r="DE94" s="59"/>
      <c r="DF94" s="59"/>
      <c r="DG94" s="59"/>
      <c r="DH94" s="59"/>
      <c r="DI94" s="59"/>
      <c r="DJ94" s="59"/>
      <c r="DK94" s="59"/>
      <c r="DL94" s="59"/>
      <c r="DM94" s="59"/>
      <c r="DN94" s="59"/>
      <c r="DO94" s="59"/>
      <c r="DP94" s="59"/>
      <c r="DQ94" s="59"/>
      <c r="DR94" s="59"/>
      <c r="DS94" s="59"/>
      <c r="DT94" s="59"/>
      <c r="DU94" s="59"/>
      <c r="DV94" s="59"/>
      <c r="DW94" s="59"/>
      <c r="DX94" s="59"/>
      <c r="DY94" s="59"/>
      <c r="DZ94" s="59"/>
      <c r="EA94" s="59"/>
      <c r="EB94" s="59"/>
      <c r="EC94" s="59"/>
      <c r="ED94" s="59"/>
      <c r="EE94" s="59"/>
      <c r="EF94" s="59"/>
      <c r="EG94" s="59"/>
      <c r="EH94" s="59"/>
      <c r="EI94" s="59"/>
      <c r="EJ94" s="59"/>
      <c r="EK94" s="59"/>
      <c r="EL94" s="59"/>
      <c r="EM94" s="59"/>
      <c r="EN94" s="59"/>
      <c r="EO94" s="59"/>
      <c r="EP94" s="59"/>
      <c r="EQ94" s="59"/>
      <c r="ER94" s="59"/>
      <c r="ES94" s="59"/>
      <c r="ET94" s="59"/>
      <c r="EU94" s="59"/>
      <c r="EV94" s="59"/>
      <c r="EW94" s="59"/>
      <c r="EX94" s="59"/>
      <c r="EY94" s="59"/>
      <c r="EZ94" s="59"/>
      <c r="FA94" s="59"/>
      <c r="FB94" s="59"/>
      <c r="FC94" s="59"/>
    </row>
    <row r="95" spans="1:159" s="140" customFormat="1" ht="59.25" customHeight="1">
      <c r="A95" s="58"/>
      <c r="B95" s="218"/>
      <c r="C95" s="244" t="s">
        <v>428</v>
      </c>
      <c r="D95" s="218"/>
      <c r="E95" s="218"/>
      <c r="F95" s="226"/>
      <c r="G95" s="309">
        <v>3</v>
      </c>
      <c r="H95" s="330" t="s">
        <v>537</v>
      </c>
      <c r="I95" s="234">
        <v>2</v>
      </c>
      <c r="J95" s="235" t="s">
        <v>397</v>
      </c>
      <c r="K95" s="234" t="s">
        <v>208</v>
      </c>
      <c r="L95" s="234" t="s">
        <v>373</v>
      </c>
      <c r="M95" s="237" t="s">
        <v>74</v>
      </c>
      <c r="N95" s="247" t="s">
        <v>317</v>
      </c>
      <c r="O95" s="234">
        <v>2</v>
      </c>
      <c r="P95" s="234" t="s">
        <v>18</v>
      </c>
      <c r="Q95" s="351" t="s">
        <v>18</v>
      </c>
      <c r="R95" s="301" t="s">
        <v>592</v>
      </c>
      <c r="S95" s="239" t="s">
        <v>593</v>
      </c>
      <c r="T95" s="133"/>
      <c r="U95" s="59"/>
      <c r="V95" s="59"/>
      <c r="W95" s="59"/>
      <c r="X95" s="59"/>
      <c r="Y95" s="59"/>
      <c r="Z95" s="59"/>
      <c r="AA95" s="59"/>
      <c r="AB95" s="59"/>
      <c r="AC95" s="59"/>
      <c r="AD95" s="59"/>
      <c r="AE95" s="59"/>
      <c r="AF95" s="59"/>
      <c r="AG95" s="59"/>
      <c r="AH95" s="59"/>
      <c r="AI95" s="59"/>
      <c r="AJ95" s="59"/>
      <c r="AK95" s="59"/>
      <c r="AL95" s="59"/>
      <c r="AM95" s="59"/>
      <c r="AN95" s="59"/>
      <c r="AO95" s="59"/>
      <c r="AP95" s="59"/>
      <c r="AQ95" s="59"/>
      <c r="AR95" s="59"/>
      <c r="AS95" s="59"/>
      <c r="AT95" s="59"/>
      <c r="AU95" s="59"/>
      <c r="AV95" s="59"/>
      <c r="AW95" s="59"/>
      <c r="AX95" s="59"/>
      <c r="AY95" s="59"/>
      <c r="AZ95" s="59"/>
      <c r="BA95" s="59"/>
      <c r="BB95" s="59"/>
      <c r="BC95" s="59"/>
      <c r="BD95" s="59"/>
      <c r="BE95" s="59"/>
      <c r="BF95" s="59"/>
      <c r="BG95" s="59"/>
      <c r="BH95" s="59"/>
      <c r="BI95" s="59"/>
      <c r="BJ95" s="59"/>
      <c r="BK95" s="59"/>
      <c r="BL95" s="59"/>
      <c r="BM95" s="59"/>
      <c r="BN95" s="59"/>
      <c r="BO95" s="59"/>
      <c r="BP95" s="59"/>
      <c r="BQ95" s="59"/>
      <c r="BR95" s="59"/>
      <c r="BS95" s="59"/>
      <c r="BT95" s="59"/>
      <c r="BU95" s="59"/>
      <c r="BV95" s="59"/>
      <c r="BW95" s="59"/>
      <c r="BX95" s="59"/>
      <c r="BY95" s="59"/>
      <c r="BZ95" s="59"/>
      <c r="CA95" s="59"/>
      <c r="CB95" s="59"/>
      <c r="CC95" s="59"/>
      <c r="CD95" s="59"/>
      <c r="CE95" s="59"/>
      <c r="CF95" s="59"/>
      <c r="CG95" s="59"/>
      <c r="CH95" s="59"/>
      <c r="CI95" s="59"/>
      <c r="CJ95" s="59"/>
      <c r="CK95" s="59"/>
      <c r="CL95" s="59"/>
      <c r="CM95" s="59"/>
      <c r="CN95" s="59"/>
      <c r="CO95" s="59"/>
      <c r="CP95" s="59"/>
      <c r="CQ95" s="59"/>
      <c r="CR95" s="59"/>
      <c r="CS95" s="59"/>
      <c r="CT95" s="59"/>
      <c r="CU95" s="59"/>
      <c r="CV95" s="59"/>
      <c r="CW95" s="59"/>
      <c r="CX95" s="59"/>
      <c r="CY95" s="59"/>
      <c r="CZ95" s="59"/>
      <c r="DA95" s="59"/>
      <c r="DB95" s="59"/>
      <c r="DC95" s="59"/>
      <c r="DD95" s="59"/>
      <c r="DE95" s="59"/>
      <c r="DF95" s="59"/>
      <c r="DG95" s="59"/>
      <c r="DH95" s="59"/>
      <c r="DI95" s="59"/>
      <c r="DJ95" s="59"/>
      <c r="DK95" s="59"/>
      <c r="DL95" s="59"/>
      <c r="DM95" s="59"/>
      <c r="DN95" s="59"/>
      <c r="DO95" s="59"/>
      <c r="DP95" s="59"/>
      <c r="DQ95" s="59"/>
      <c r="DR95" s="59"/>
      <c r="DS95" s="59"/>
      <c r="DT95" s="59"/>
      <c r="DU95" s="59"/>
      <c r="DV95" s="59"/>
      <c r="DW95" s="59"/>
      <c r="DX95" s="59"/>
      <c r="DY95" s="59"/>
      <c r="DZ95" s="59"/>
      <c r="EA95" s="59"/>
      <c r="EB95" s="59"/>
      <c r="EC95" s="59"/>
      <c r="ED95" s="59"/>
      <c r="EE95" s="59"/>
      <c r="EF95" s="59"/>
      <c r="EG95" s="59"/>
      <c r="EH95" s="59"/>
      <c r="EI95" s="59"/>
      <c r="EJ95" s="59"/>
      <c r="EK95" s="59"/>
      <c r="EL95" s="59"/>
      <c r="EM95" s="59"/>
      <c r="EN95" s="59"/>
      <c r="EO95" s="59"/>
      <c r="EP95" s="59"/>
      <c r="EQ95" s="59"/>
      <c r="ER95" s="59"/>
      <c r="ES95" s="59"/>
      <c r="ET95" s="59"/>
      <c r="EU95" s="59"/>
      <c r="EV95" s="59"/>
      <c r="EW95" s="59"/>
      <c r="EX95" s="59"/>
      <c r="EY95" s="59"/>
      <c r="EZ95" s="59"/>
      <c r="FA95" s="59"/>
      <c r="FB95" s="59"/>
      <c r="FC95" s="59"/>
    </row>
    <row r="96" spans="1:159" s="140" customFormat="1" ht="117" customHeight="1">
      <c r="A96" s="58"/>
      <c r="B96" s="222"/>
      <c r="C96" s="244" t="s">
        <v>428</v>
      </c>
      <c r="D96" s="222"/>
      <c r="E96" s="222"/>
      <c r="F96" s="219"/>
      <c r="G96" s="237">
        <v>4</v>
      </c>
      <c r="H96" s="238" t="s">
        <v>445</v>
      </c>
      <c r="I96" s="329">
        <v>1</v>
      </c>
      <c r="J96" s="330" t="s">
        <v>316</v>
      </c>
      <c r="K96" s="309" t="s">
        <v>293</v>
      </c>
      <c r="L96" s="234" t="s">
        <v>372</v>
      </c>
      <c r="M96" s="234">
        <v>0</v>
      </c>
      <c r="N96" s="247">
        <v>0.1</v>
      </c>
      <c r="O96" s="247">
        <v>0.25</v>
      </c>
      <c r="P96" s="247">
        <v>0.75</v>
      </c>
      <c r="Q96" s="351">
        <v>1</v>
      </c>
      <c r="R96" s="301" t="s">
        <v>589</v>
      </c>
      <c r="S96" s="239"/>
      <c r="T96" s="133"/>
      <c r="U96" s="59"/>
      <c r="V96" s="59"/>
      <c r="W96" s="59"/>
      <c r="X96" s="59"/>
      <c r="Y96" s="59"/>
      <c r="Z96" s="59"/>
      <c r="AA96" s="59"/>
      <c r="AB96" s="59"/>
      <c r="AC96" s="59"/>
      <c r="AD96" s="59"/>
      <c r="AE96" s="59"/>
      <c r="AF96" s="59"/>
      <c r="AG96" s="59"/>
      <c r="AH96" s="59"/>
      <c r="AI96" s="59"/>
      <c r="AJ96" s="59"/>
      <c r="AK96" s="59"/>
      <c r="AL96" s="59"/>
      <c r="AM96" s="59"/>
      <c r="AN96" s="59"/>
      <c r="AO96" s="59"/>
      <c r="AP96" s="59"/>
      <c r="AQ96" s="59"/>
      <c r="AR96" s="59"/>
      <c r="AS96" s="59"/>
      <c r="AT96" s="59"/>
      <c r="AU96" s="59"/>
      <c r="AV96" s="59"/>
      <c r="AW96" s="59"/>
      <c r="AX96" s="59"/>
      <c r="AY96" s="59"/>
      <c r="AZ96" s="59"/>
      <c r="BA96" s="59"/>
      <c r="BB96" s="59"/>
      <c r="BC96" s="59"/>
      <c r="BD96" s="59"/>
      <c r="BE96" s="59"/>
      <c r="BF96" s="59"/>
      <c r="BG96" s="59"/>
      <c r="BH96" s="59"/>
      <c r="BI96" s="59"/>
      <c r="BJ96" s="59"/>
      <c r="BK96" s="59"/>
      <c r="BL96" s="59"/>
      <c r="BM96" s="59"/>
      <c r="BN96" s="59"/>
      <c r="BO96" s="59"/>
      <c r="BP96" s="59"/>
      <c r="BQ96" s="59"/>
      <c r="BR96" s="59"/>
      <c r="BS96" s="59"/>
      <c r="BT96" s="59"/>
      <c r="BU96" s="59"/>
      <c r="BV96" s="59"/>
      <c r="BW96" s="59"/>
      <c r="BX96" s="59"/>
      <c r="BY96" s="59"/>
      <c r="BZ96" s="59"/>
      <c r="CA96" s="59"/>
      <c r="CB96" s="59"/>
      <c r="CC96" s="59"/>
      <c r="CD96" s="59"/>
      <c r="CE96" s="59"/>
      <c r="CF96" s="59"/>
      <c r="CG96" s="59"/>
      <c r="CH96" s="59"/>
      <c r="CI96" s="59"/>
      <c r="CJ96" s="59"/>
      <c r="CK96" s="59"/>
      <c r="CL96" s="59"/>
      <c r="CM96" s="59"/>
      <c r="CN96" s="59"/>
      <c r="CO96" s="59"/>
      <c r="CP96" s="59"/>
      <c r="CQ96" s="59"/>
      <c r="CR96" s="59"/>
      <c r="CS96" s="59"/>
      <c r="CT96" s="59"/>
      <c r="CU96" s="59"/>
      <c r="CV96" s="59"/>
      <c r="CW96" s="59"/>
      <c r="CX96" s="59"/>
      <c r="CY96" s="59"/>
      <c r="CZ96" s="59"/>
      <c r="DA96" s="59"/>
      <c r="DB96" s="59"/>
      <c r="DC96" s="59"/>
      <c r="DD96" s="59"/>
      <c r="DE96" s="59"/>
      <c r="DF96" s="59"/>
      <c r="DG96" s="59"/>
      <c r="DH96" s="59"/>
      <c r="DI96" s="59"/>
      <c r="DJ96" s="59"/>
      <c r="DK96" s="59"/>
      <c r="DL96" s="59"/>
      <c r="DM96" s="59"/>
      <c r="DN96" s="59"/>
      <c r="DO96" s="59"/>
      <c r="DP96" s="59"/>
      <c r="DQ96" s="59"/>
      <c r="DR96" s="59"/>
      <c r="DS96" s="59"/>
      <c r="DT96" s="59"/>
      <c r="DU96" s="59"/>
      <c r="DV96" s="59"/>
      <c r="DW96" s="59"/>
      <c r="DX96" s="59"/>
      <c r="DY96" s="59"/>
      <c r="DZ96" s="59"/>
      <c r="EA96" s="59"/>
      <c r="EB96" s="59"/>
      <c r="EC96" s="59"/>
      <c r="ED96" s="59"/>
      <c r="EE96" s="59"/>
      <c r="EF96" s="59"/>
      <c r="EG96" s="59"/>
      <c r="EH96" s="59"/>
      <c r="EI96" s="59"/>
      <c r="EJ96" s="59"/>
      <c r="EK96" s="59"/>
      <c r="EL96" s="59"/>
      <c r="EM96" s="59"/>
      <c r="EN96" s="59"/>
      <c r="EO96" s="59"/>
      <c r="EP96" s="59"/>
      <c r="EQ96" s="59"/>
      <c r="ER96" s="59"/>
      <c r="ES96" s="59"/>
      <c r="ET96" s="59"/>
      <c r="EU96" s="59"/>
      <c r="EV96" s="59"/>
      <c r="EW96" s="59"/>
      <c r="EX96" s="59"/>
      <c r="EY96" s="59"/>
      <c r="EZ96" s="59"/>
      <c r="FA96" s="59"/>
      <c r="FB96" s="59"/>
      <c r="FC96" s="59"/>
    </row>
    <row r="97" spans="1:159" s="59" customFormat="1" ht="70.5" customHeight="1">
      <c r="A97" s="58"/>
      <c r="B97" s="400" t="s">
        <v>487</v>
      </c>
      <c r="C97" s="258" t="s">
        <v>283</v>
      </c>
      <c r="D97" s="400" t="s">
        <v>11</v>
      </c>
      <c r="E97" s="400" t="s">
        <v>161</v>
      </c>
      <c r="F97" s="402" t="s">
        <v>545</v>
      </c>
      <c r="G97" s="248">
        <v>1</v>
      </c>
      <c r="H97" s="249" t="s">
        <v>299</v>
      </c>
      <c r="I97" s="248">
        <v>2</v>
      </c>
      <c r="J97" s="249" t="s">
        <v>298</v>
      </c>
      <c r="K97" s="248" t="s">
        <v>208</v>
      </c>
      <c r="L97" s="248" t="s">
        <v>373</v>
      </c>
      <c r="M97" s="248">
        <v>0</v>
      </c>
      <c r="N97" s="260">
        <v>1</v>
      </c>
      <c r="O97" s="260">
        <v>0</v>
      </c>
      <c r="P97" s="260">
        <v>0</v>
      </c>
      <c r="Q97" s="257">
        <v>1</v>
      </c>
      <c r="R97" s="258" t="s">
        <v>594</v>
      </c>
      <c r="S97" s="257" t="s">
        <v>472</v>
      </c>
      <c r="T97" s="125"/>
    </row>
    <row r="98" spans="1:159" s="59" customFormat="1" ht="54" customHeight="1">
      <c r="A98" s="58"/>
      <c r="B98" s="404"/>
      <c r="C98" s="258" t="s">
        <v>283</v>
      </c>
      <c r="D98" s="404"/>
      <c r="E98" s="404"/>
      <c r="F98" s="406"/>
      <c r="G98" s="280">
        <v>2</v>
      </c>
      <c r="H98" s="255" t="s">
        <v>300</v>
      </c>
      <c r="I98" s="280">
        <v>2</v>
      </c>
      <c r="J98" s="255" t="s">
        <v>473</v>
      </c>
      <c r="K98" s="280" t="s">
        <v>208</v>
      </c>
      <c r="L98" s="248" t="s">
        <v>373</v>
      </c>
      <c r="M98" s="248">
        <v>0</v>
      </c>
      <c r="N98" s="260">
        <v>0</v>
      </c>
      <c r="O98" s="260">
        <v>1</v>
      </c>
      <c r="P98" s="374">
        <v>0</v>
      </c>
      <c r="Q98" s="257">
        <v>1</v>
      </c>
      <c r="R98" s="258" t="s">
        <v>589</v>
      </c>
      <c r="S98" s="257" t="s">
        <v>104</v>
      </c>
      <c r="T98" s="125"/>
    </row>
    <row r="99" spans="1:159" s="59" customFormat="1" ht="57" customHeight="1">
      <c r="A99" s="58"/>
      <c r="B99" s="404"/>
      <c r="C99" s="258" t="s">
        <v>283</v>
      </c>
      <c r="D99" s="404"/>
      <c r="E99" s="404"/>
      <c r="F99" s="406"/>
      <c r="G99" s="248">
        <v>3</v>
      </c>
      <c r="H99" s="249" t="s">
        <v>398</v>
      </c>
      <c r="I99" s="248">
        <v>2</v>
      </c>
      <c r="J99" s="255" t="s">
        <v>302</v>
      </c>
      <c r="K99" s="280" t="s">
        <v>208</v>
      </c>
      <c r="L99" s="248" t="s">
        <v>373</v>
      </c>
      <c r="M99" s="280">
        <v>0</v>
      </c>
      <c r="N99" s="375">
        <v>1</v>
      </c>
      <c r="O99" s="375">
        <v>0</v>
      </c>
      <c r="P99" s="375">
        <v>0</v>
      </c>
      <c r="Q99" s="258">
        <v>1</v>
      </c>
      <c r="R99" s="258" t="s">
        <v>20</v>
      </c>
      <c r="S99" s="257" t="s">
        <v>589</v>
      </c>
      <c r="T99" s="125"/>
    </row>
    <row r="100" spans="1:159" s="140" customFormat="1" ht="63.95" customHeight="1">
      <c r="A100" s="58"/>
      <c r="B100" s="225" t="s">
        <v>196</v>
      </c>
      <c r="C100" s="244" t="s">
        <v>283</v>
      </c>
      <c r="D100" s="225" t="s">
        <v>11</v>
      </c>
      <c r="E100" s="225" t="s">
        <v>162</v>
      </c>
      <c r="F100" s="220" t="s">
        <v>546</v>
      </c>
      <c r="G100" s="234">
        <v>1</v>
      </c>
      <c r="H100" s="243" t="s">
        <v>306</v>
      </c>
      <c r="I100" s="234">
        <v>2</v>
      </c>
      <c r="J100" s="235" t="s">
        <v>304</v>
      </c>
      <c r="K100" s="234" t="s">
        <v>223</v>
      </c>
      <c r="L100" s="234" t="s">
        <v>373</v>
      </c>
      <c r="M100" s="235" t="s">
        <v>404</v>
      </c>
      <c r="N100" s="234">
        <v>1</v>
      </c>
      <c r="O100" s="234">
        <v>1</v>
      </c>
      <c r="P100" s="234">
        <v>0</v>
      </c>
      <c r="Q100" s="239">
        <v>0</v>
      </c>
      <c r="R100" s="239" t="s">
        <v>305</v>
      </c>
      <c r="S100" s="239" t="s">
        <v>595</v>
      </c>
      <c r="T100" s="141"/>
      <c r="U100" s="59"/>
      <c r="V100" s="59"/>
      <c r="W100" s="59"/>
      <c r="X100" s="59"/>
      <c r="Y100" s="59"/>
      <c r="Z100" s="59"/>
      <c r="AA100" s="59"/>
      <c r="AB100" s="59"/>
      <c r="AC100" s="59"/>
      <c r="AD100" s="59"/>
      <c r="AE100" s="59"/>
      <c r="AF100" s="59"/>
      <c r="AG100" s="59"/>
      <c r="AH100" s="59"/>
      <c r="AI100" s="59"/>
      <c r="AJ100" s="59"/>
      <c r="AK100" s="59"/>
      <c r="AL100" s="59"/>
      <c r="AM100" s="59"/>
      <c r="AN100" s="59"/>
      <c r="AO100" s="59"/>
      <c r="AP100" s="59"/>
      <c r="AQ100" s="59"/>
      <c r="AR100" s="59"/>
      <c r="AS100" s="59"/>
      <c r="AT100" s="59"/>
      <c r="AU100" s="59"/>
      <c r="AV100" s="59"/>
      <c r="AW100" s="59"/>
      <c r="AX100" s="59"/>
      <c r="AY100" s="59"/>
      <c r="AZ100" s="59"/>
      <c r="BA100" s="59"/>
      <c r="BB100" s="59"/>
      <c r="BC100" s="59"/>
      <c r="BD100" s="59"/>
      <c r="BE100" s="59"/>
      <c r="BF100" s="59"/>
      <c r="BG100" s="59"/>
      <c r="BH100" s="59"/>
      <c r="BI100" s="59"/>
      <c r="BJ100" s="59"/>
      <c r="BK100" s="59"/>
      <c r="BL100" s="59"/>
      <c r="BM100" s="59"/>
      <c r="BN100" s="59"/>
      <c r="BO100" s="59"/>
      <c r="BP100" s="59"/>
      <c r="BQ100" s="59"/>
      <c r="BR100" s="59"/>
      <c r="BS100" s="59"/>
      <c r="BT100" s="59"/>
      <c r="BU100" s="59"/>
      <c r="BV100" s="59"/>
      <c r="BW100" s="59"/>
      <c r="BX100" s="59"/>
      <c r="BY100" s="59"/>
      <c r="BZ100" s="59"/>
      <c r="CA100" s="59"/>
      <c r="CB100" s="59"/>
      <c r="CC100" s="59"/>
      <c r="CD100" s="59"/>
      <c r="CE100" s="59"/>
      <c r="CF100" s="59"/>
      <c r="CG100" s="59"/>
      <c r="CH100" s="59"/>
      <c r="CI100" s="59"/>
      <c r="CJ100" s="59"/>
      <c r="CK100" s="59"/>
      <c r="CL100" s="59"/>
      <c r="CM100" s="59"/>
      <c r="CN100" s="59"/>
      <c r="CO100" s="59"/>
      <c r="CP100" s="59"/>
      <c r="CQ100" s="59"/>
      <c r="CR100" s="59"/>
      <c r="CS100" s="59"/>
      <c r="CT100" s="59"/>
      <c r="CU100" s="59"/>
      <c r="CV100" s="59"/>
      <c r="CW100" s="59"/>
      <c r="CX100" s="59"/>
      <c r="CY100" s="59"/>
      <c r="CZ100" s="59"/>
      <c r="DA100" s="59"/>
      <c r="DB100" s="59"/>
      <c r="DC100" s="59"/>
      <c r="DD100" s="59"/>
      <c r="DE100" s="59"/>
      <c r="DF100" s="59"/>
      <c r="DG100" s="59"/>
      <c r="DH100" s="59"/>
      <c r="DI100" s="59"/>
      <c r="DJ100" s="59"/>
      <c r="DK100" s="59"/>
      <c r="DL100" s="59"/>
      <c r="DM100" s="59"/>
      <c r="DN100" s="59"/>
      <c r="DO100" s="59"/>
      <c r="DP100" s="59"/>
      <c r="DQ100" s="59"/>
      <c r="DR100" s="59"/>
      <c r="DS100" s="59"/>
      <c r="DT100" s="59"/>
      <c r="DU100" s="59"/>
      <c r="DV100" s="59"/>
      <c r="DW100" s="59"/>
      <c r="DX100" s="59"/>
      <c r="DY100" s="59"/>
      <c r="DZ100" s="59"/>
      <c r="EA100" s="59"/>
      <c r="EB100" s="59"/>
      <c r="EC100" s="59"/>
      <c r="ED100" s="59"/>
      <c r="EE100" s="59"/>
      <c r="EF100" s="59"/>
      <c r="EG100" s="59"/>
      <c r="EH100" s="59"/>
      <c r="EI100" s="59"/>
      <c r="EJ100" s="59"/>
      <c r="EK100" s="59"/>
      <c r="EL100" s="59"/>
      <c r="EM100" s="59"/>
      <c r="EN100" s="59"/>
      <c r="EO100" s="59"/>
      <c r="EP100" s="59"/>
      <c r="EQ100" s="59"/>
      <c r="ER100" s="59"/>
      <c r="ES100" s="59"/>
      <c r="ET100" s="59"/>
      <c r="EU100" s="59"/>
      <c r="EV100" s="59"/>
      <c r="EW100" s="59"/>
      <c r="EX100" s="59"/>
      <c r="EY100" s="59"/>
      <c r="EZ100" s="59"/>
      <c r="FA100" s="59"/>
      <c r="FB100" s="59"/>
      <c r="FC100" s="59"/>
    </row>
    <row r="101" spans="1:159" s="140" customFormat="1" ht="51.75" customHeight="1">
      <c r="A101" s="58"/>
      <c r="B101" s="218"/>
      <c r="C101" s="244" t="s">
        <v>283</v>
      </c>
      <c r="D101" s="218"/>
      <c r="E101" s="218"/>
      <c r="F101" s="226"/>
      <c r="G101" s="234">
        <v>2</v>
      </c>
      <c r="H101" s="312" t="s">
        <v>307</v>
      </c>
      <c r="I101" s="234">
        <v>2</v>
      </c>
      <c r="J101" s="235" t="s">
        <v>301</v>
      </c>
      <c r="K101" s="234" t="s">
        <v>208</v>
      </c>
      <c r="L101" s="234" t="s">
        <v>373</v>
      </c>
      <c r="M101" s="234">
        <v>0</v>
      </c>
      <c r="N101" s="241">
        <v>0</v>
      </c>
      <c r="O101" s="241">
        <v>0</v>
      </c>
      <c r="P101" s="241">
        <v>0</v>
      </c>
      <c r="Q101" s="239">
        <v>2</v>
      </c>
      <c r="R101" s="239" t="s">
        <v>589</v>
      </c>
      <c r="S101" s="239"/>
      <c r="T101" s="141"/>
      <c r="U101" s="59"/>
      <c r="V101" s="59"/>
      <c r="W101" s="59"/>
      <c r="X101" s="59"/>
      <c r="Y101" s="59"/>
      <c r="Z101" s="59"/>
      <c r="AA101" s="59"/>
      <c r="AB101" s="59"/>
      <c r="AC101" s="59"/>
      <c r="AD101" s="59"/>
      <c r="AE101" s="59"/>
      <c r="AF101" s="59"/>
      <c r="AG101" s="59"/>
      <c r="AH101" s="59"/>
      <c r="AI101" s="59"/>
      <c r="AJ101" s="59"/>
      <c r="AK101" s="59"/>
      <c r="AL101" s="59"/>
      <c r="AM101" s="59"/>
      <c r="AN101" s="59"/>
      <c r="AO101" s="59"/>
      <c r="AP101" s="59"/>
      <c r="AQ101" s="59"/>
      <c r="AR101" s="59"/>
      <c r="AS101" s="59"/>
      <c r="AT101" s="59"/>
      <c r="AU101" s="59"/>
      <c r="AV101" s="59"/>
      <c r="AW101" s="59"/>
      <c r="AX101" s="59"/>
      <c r="AY101" s="59"/>
      <c r="AZ101" s="59"/>
      <c r="BA101" s="59"/>
      <c r="BB101" s="59"/>
      <c r="BC101" s="59"/>
      <c r="BD101" s="59"/>
      <c r="BE101" s="59"/>
      <c r="BF101" s="59"/>
      <c r="BG101" s="59"/>
      <c r="BH101" s="59"/>
      <c r="BI101" s="59"/>
      <c r="BJ101" s="59"/>
      <c r="BK101" s="59"/>
      <c r="BL101" s="59"/>
      <c r="BM101" s="59"/>
      <c r="BN101" s="59"/>
      <c r="BO101" s="59"/>
      <c r="BP101" s="59"/>
      <c r="BQ101" s="59"/>
      <c r="BR101" s="59"/>
      <c r="BS101" s="59"/>
      <c r="BT101" s="59"/>
      <c r="BU101" s="59"/>
      <c r="BV101" s="59"/>
      <c r="BW101" s="59"/>
      <c r="BX101" s="59"/>
      <c r="BY101" s="59"/>
      <c r="BZ101" s="59"/>
      <c r="CA101" s="59"/>
      <c r="CB101" s="59"/>
      <c r="CC101" s="59"/>
      <c r="CD101" s="59"/>
      <c r="CE101" s="59"/>
      <c r="CF101" s="59"/>
      <c r="CG101" s="59"/>
      <c r="CH101" s="59"/>
      <c r="CI101" s="59"/>
      <c r="CJ101" s="59"/>
      <c r="CK101" s="59"/>
      <c r="CL101" s="59"/>
      <c r="CM101" s="59"/>
      <c r="CN101" s="59"/>
      <c r="CO101" s="59"/>
      <c r="CP101" s="59"/>
      <c r="CQ101" s="59"/>
      <c r="CR101" s="59"/>
      <c r="CS101" s="59"/>
      <c r="CT101" s="59"/>
      <c r="CU101" s="59"/>
      <c r="CV101" s="59"/>
      <c r="CW101" s="59"/>
      <c r="CX101" s="59"/>
      <c r="CY101" s="59"/>
      <c r="CZ101" s="59"/>
      <c r="DA101" s="59"/>
      <c r="DB101" s="59"/>
      <c r="DC101" s="59"/>
      <c r="DD101" s="59"/>
      <c r="DE101" s="59"/>
      <c r="DF101" s="59"/>
      <c r="DG101" s="59"/>
      <c r="DH101" s="59"/>
      <c r="DI101" s="59"/>
      <c r="DJ101" s="59"/>
      <c r="DK101" s="59"/>
      <c r="DL101" s="59"/>
      <c r="DM101" s="59"/>
      <c r="DN101" s="59"/>
      <c r="DO101" s="59"/>
      <c r="DP101" s="59"/>
      <c r="DQ101" s="59"/>
      <c r="DR101" s="59"/>
      <c r="DS101" s="59"/>
      <c r="DT101" s="59"/>
      <c r="DU101" s="59"/>
      <c r="DV101" s="59"/>
      <c r="DW101" s="59"/>
      <c r="DX101" s="59"/>
      <c r="DY101" s="59"/>
      <c r="DZ101" s="59"/>
      <c r="EA101" s="59"/>
      <c r="EB101" s="59"/>
      <c r="EC101" s="59"/>
      <c r="ED101" s="59"/>
      <c r="EE101" s="59"/>
      <c r="EF101" s="59"/>
      <c r="EG101" s="59"/>
      <c r="EH101" s="59"/>
      <c r="EI101" s="59"/>
      <c r="EJ101" s="59"/>
      <c r="EK101" s="59"/>
      <c r="EL101" s="59"/>
      <c r="EM101" s="59"/>
      <c r="EN101" s="59"/>
      <c r="EO101" s="59"/>
      <c r="EP101" s="59"/>
      <c r="EQ101" s="59"/>
      <c r="ER101" s="59"/>
      <c r="ES101" s="59"/>
      <c r="ET101" s="59"/>
      <c r="EU101" s="59"/>
      <c r="EV101" s="59"/>
      <c r="EW101" s="59"/>
      <c r="EX101" s="59"/>
      <c r="EY101" s="59"/>
      <c r="EZ101" s="59"/>
      <c r="FA101" s="59"/>
      <c r="FB101" s="59"/>
      <c r="FC101" s="59"/>
    </row>
    <row r="102" spans="1:159" s="140" customFormat="1" ht="61.5" customHeight="1">
      <c r="A102" s="58"/>
      <c r="B102" s="218"/>
      <c r="C102" s="244" t="s">
        <v>283</v>
      </c>
      <c r="D102" s="218"/>
      <c r="E102" s="218"/>
      <c r="F102" s="226"/>
      <c r="G102" s="302">
        <v>3</v>
      </c>
      <c r="H102" s="312" t="s">
        <v>308</v>
      </c>
      <c r="I102" s="302">
        <v>2</v>
      </c>
      <c r="J102" s="235" t="s">
        <v>302</v>
      </c>
      <c r="K102" s="234" t="s">
        <v>208</v>
      </c>
      <c r="L102" s="234" t="s">
        <v>373</v>
      </c>
      <c r="M102" s="234">
        <v>0</v>
      </c>
      <c r="N102" s="241">
        <v>0</v>
      </c>
      <c r="O102" s="241">
        <v>0</v>
      </c>
      <c r="P102" s="241">
        <v>0</v>
      </c>
      <c r="Q102" s="239">
        <v>2</v>
      </c>
      <c r="R102" s="239" t="s">
        <v>594</v>
      </c>
      <c r="S102" s="239" t="s">
        <v>635</v>
      </c>
      <c r="T102" s="141"/>
      <c r="U102" s="59"/>
      <c r="V102" s="59"/>
      <c r="W102" s="59"/>
      <c r="X102" s="59"/>
      <c r="Y102" s="59"/>
      <c r="Z102" s="59"/>
      <c r="AA102" s="59"/>
      <c r="AB102" s="59"/>
      <c r="AC102" s="59"/>
      <c r="AD102" s="59"/>
      <c r="AE102" s="59"/>
      <c r="AF102" s="59"/>
      <c r="AG102" s="59"/>
      <c r="AH102" s="59"/>
      <c r="AI102" s="59"/>
      <c r="AJ102" s="59"/>
      <c r="AK102" s="59"/>
      <c r="AL102" s="59"/>
      <c r="AM102" s="59"/>
      <c r="AN102" s="59"/>
      <c r="AO102" s="59"/>
      <c r="AP102" s="59"/>
      <c r="AQ102" s="59"/>
      <c r="AR102" s="59"/>
      <c r="AS102" s="59"/>
      <c r="AT102" s="59"/>
      <c r="AU102" s="59"/>
      <c r="AV102" s="59"/>
      <c r="AW102" s="59"/>
      <c r="AX102" s="59"/>
      <c r="AY102" s="59"/>
      <c r="AZ102" s="59"/>
      <c r="BA102" s="59"/>
      <c r="BB102" s="59"/>
      <c r="BC102" s="59"/>
      <c r="BD102" s="59"/>
      <c r="BE102" s="59"/>
      <c r="BF102" s="59"/>
      <c r="BG102" s="59"/>
      <c r="BH102" s="59"/>
      <c r="BI102" s="59"/>
      <c r="BJ102" s="59"/>
      <c r="BK102" s="59"/>
      <c r="BL102" s="59"/>
      <c r="BM102" s="59"/>
      <c r="BN102" s="59"/>
      <c r="BO102" s="59"/>
      <c r="BP102" s="59"/>
      <c r="BQ102" s="59"/>
      <c r="BR102" s="59"/>
      <c r="BS102" s="59"/>
      <c r="BT102" s="59"/>
      <c r="BU102" s="59"/>
      <c r="BV102" s="59"/>
      <c r="BW102" s="59"/>
      <c r="BX102" s="59"/>
      <c r="BY102" s="59"/>
      <c r="BZ102" s="59"/>
      <c r="CA102" s="59"/>
      <c r="CB102" s="59"/>
      <c r="CC102" s="59"/>
      <c r="CD102" s="59"/>
      <c r="CE102" s="59"/>
      <c r="CF102" s="59"/>
      <c r="CG102" s="59"/>
      <c r="CH102" s="59"/>
      <c r="CI102" s="59"/>
      <c r="CJ102" s="59"/>
      <c r="CK102" s="59"/>
      <c r="CL102" s="59"/>
      <c r="CM102" s="59"/>
      <c r="CN102" s="59"/>
      <c r="CO102" s="59"/>
      <c r="CP102" s="59"/>
      <c r="CQ102" s="59"/>
      <c r="CR102" s="59"/>
      <c r="CS102" s="59"/>
      <c r="CT102" s="59"/>
      <c r="CU102" s="59"/>
      <c r="CV102" s="59"/>
      <c r="CW102" s="59"/>
      <c r="CX102" s="59"/>
      <c r="CY102" s="59"/>
      <c r="CZ102" s="59"/>
      <c r="DA102" s="59"/>
      <c r="DB102" s="59"/>
      <c r="DC102" s="59"/>
      <c r="DD102" s="59"/>
      <c r="DE102" s="59"/>
      <c r="DF102" s="59"/>
      <c r="DG102" s="59"/>
      <c r="DH102" s="59"/>
      <c r="DI102" s="59"/>
      <c r="DJ102" s="59"/>
      <c r="DK102" s="59"/>
      <c r="DL102" s="59"/>
      <c r="DM102" s="59"/>
      <c r="DN102" s="59"/>
      <c r="DO102" s="59"/>
      <c r="DP102" s="59"/>
      <c r="DQ102" s="59"/>
      <c r="DR102" s="59"/>
      <c r="DS102" s="59"/>
      <c r="DT102" s="59"/>
      <c r="DU102" s="59"/>
      <c r="DV102" s="59"/>
      <c r="DW102" s="59"/>
      <c r="DX102" s="59"/>
      <c r="DY102" s="59"/>
      <c r="DZ102" s="59"/>
      <c r="EA102" s="59"/>
      <c r="EB102" s="59"/>
      <c r="EC102" s="59"/>
      <c r="ED102" s="59"/>
      <c r="EE102" s="59"/>
      <c r="EF102" s="59"/>
      <c r="EG102" s="59"/>
      <c r="EH102" s="59"/>
      <c r="EI102" s="59"/>
      <c r="EJ102" s="59"/>
      <c r="EK102" s="59"/>
      <c r="EL102" s="59"/>
      <c r="EM102" s="59"/>
      <c r="EN102" s="59"/>
      <c r="EO102" s="59"/>
      <c r="EP102" s="59"/>
      <c r="EQ102" s="59"/>
      <c r="ER102" s="59"/>
      <c r="ES102" s="59"/>
      <c r="ET102" s="59"/>
      <c r="EU102" s="59"/>
      <c r="EV102" s="59"/>
      <c r="EW102" s="59"/>
      <c r="EX102" s="59"/>
      <c r="EY102" s="59"/>
      <c r="EZ102" s="59"/>
      <c r="FA102" s="59"/>
      <c r="FB102" s="59"/>
      <c r="FC102" s="59"/>
    </row>
    <row r="103" spans="1:159" s="24" customFormat="1" ht="86.25" customHeight="1">
      <c r="A103" s="45"/>
      <c r="B103" s="400" t="s">
        <v>486</v>
      </c>
      <c r="C103" s="257" t="s">
        <v>284</v>
      </c>
      <c r="D103" s="400" t="s">
        <v>11</v>
      </c>
      <c r="E103" s="400" t="s">
        <v>163</v>
      </c>
      <c r="F103" s="425" t="s">
        <v>303</v>
      </c>
      <c r="G103" s="291">
        <v>1</v>
      </c>
      <c r="H103" s="340" t="s">
        <v>438</v>
      </c>
      <c r="I103" s="339">
        <v>1</v>
      </c>
      <c r="J103" s="340" t="s">
        <v>515</v>
      </c>
      <c r="K103" s="278" t="s">
        <v>78</v>
      </c>
      <c r="L103" s="248" t="s">
        <v>376</v>
      </c>
      <c r="M103" s="278" t="s">
        <v>74</v>
      </c>
      <c r="N103" s="339">
        <v>1</v>
      </c>
      <c r="O103" s="339">
        <v>1</v>
      </c>
      <c r="P103" s="339">
        <v>1</v>
      </c>
      <c r="Q103" s="339">
        <f>I103</f>
        <v>1</v>
      </c>
      <c r="R103" s="278" t="s">
        <v>589</v>
      </c>
      <c r="S103" s="376" t="s">
        <v>636</v>
      </c>
      <c r="T103" s="119" t="s">
        <v>516</v>
      </c>
    </row>
    <row r="104" spans="1:159" s="24" customFormat="1" ht="101.25" customHeight="1">
      <c r="A104" s="45"/>
      <c r="B104" s="407"/>
      <c r="C104" s="257" t="s">
        <v>288</v>
      </c>
      <c r="D104" s="407"/>
      <c r="E104" s="407"/>
      <c r="F104" s="441"/>
      <c r="G104" s="248">
        <v>2</v>
      </c>
      <c r="H104" s="335" t="s">
        <v>172</v>
      </c>
      <c r="I104" s="339">
        <v>1</v>
      </c>
      <c r="J104" s="340" t="s">
        <v>446</v>
      </c>
      <c r="K104" s="248" t="s">
        <v>78</v>
      </c>
      <c r="L104" s="248" t="s">
        <v>376</v>
      </c>
      <c r="M104" s="278" t="s">
        <v>419</v>
      </c>
      <c r="N104" s="339">
        <v>1</v>
      </c>
      <c r="O104" s="339">
        <v>1</v>
      </c>
      <c r="P104" s="339">
        <v>1</v>
      </c>
      <c r="Q104" s="339">
        <v>1</v>
      </c>
      <c r="R104" s="278" t="s">
        <v>589</v>
      </c>
      <c r="S104" s="278" t="s">
        <v>80</v>
      </c>
      <c r="T104" s="126" t="s">
        <v>517</v>
      </c>
    </row>
    <row r="105" spans="1:159" s="140" customFormat="1" ht="69" customHeight="1">
      <c r="A105" s="58"/>
      <c r="B105" s="239" t="s">
        <v>196</v>
      </c>
      <c r="C105" s="239" t="s">
        <v>427</v>
      </c>
      <c r="D105" s="239" t="s">
        <v>11</v>
      </c>
      <c r="E105" s="239" t="s">
        <v>164</v>
      </c>
      <c r="F105" s="238" t="s">
        <v>171</v>
      </c>
      <c r="G105" s="234">
        <v>1</v>
      </c>
      <c r="H105" s="235" t="s">
        <v>226</v>
      </c>
      <c r="I105" s="247">
        <v>0.71</v>
      </c>
      <c r="J105" s="235" t="s">
        <v>227</v>
      </c>
      <c r="K105" s="234" t="s">
        <v>78</v>
      </c>
      <c r="L105" s="234" t="s">
        <v>372</v>
      </c>
      <c r="M105" s="247">
        <v>0</v>
      </c>
      <c r="N105" s="344">
        <v>0.04</v>
      </c>
      <c r="O105" s="344">
        <v>0.18</v>
      </c>
      <c r="P105" s="344">
        <v>0.5</v>
      </c>
      <c r="Q105" s="377">
        <f>I105</f>
        <v>0.71</v>
      </c>
      <c r="R105" s="239" t="s">
        <v>589</v>
      </c>
      <c r="S105" s="239" t="s">
        <v>474</v>
      </c>
      <c r="T105" s="133"/>
      <c r="U105" s="59"/>
      <c r="V105" s="59"/>
      <c r="W105" s="59"/>
      <c r="X105" s="59"/>
      <c r="Y105" s="59"/>
      <c r="Z105" s="59"/>
      <c r="AA105" s="59"/>
      <c r="AB105" s="59"/>
      <c r="AC105" s="59"/>
      <c r="AD105" s="59"/>
      <c r="AE105" s="59"/>
      <c r="AF105" s="59"/>
      <c r="AG105" s="59"/>
      <c r="AH105" s="59"/>
      <c r="AI105" s="59"/>
      <c r="AJ105" s="59"/>
      <c r="AK105" s="59"/>
      <c r="AL105" s="59"/>
      <c r="AM105" s="59"/>
      <c r="AN105" s="59"/>
      <c r="AO105" s="59"/>
      <c r="AP105" s="59"/>
      <c r="AQ105" s="59"/>
      <c r="AR105" s="59"/>
      <c r="AS105" s="59"/>
      <c r="AT105" s="59"/>
      <c r="AU105" s="59"/>
      <c r="AV105" s="59"/>
      <c r="AW105" s="59"/>
      <c r="AX105" s="59"/>
      <c r="AY105" s="59"/>
      <c r="AZ105" s="59"/>
      <c r="BA105" s="59"/>
      <c r="BB105" s="59"/>
      <c r="BC105" s="59"/>
      <c r="BD105" s="59"/>
      <c r="BE105" s="59"/>
      <c r="BF105" s="59"/>
      <c r="BG105" s="59"/>
      <c r="BH105" s="59"/>
      <c r="BI105" s="59"/>
      <c r="BJ105" s="59"/>
      <c r="BK105" s="59"/>
      <c r="BL105" s="59"/>
      <c r="BM105" s="59"/>
      <c r="BN105" s="59"/>
      <c r="BO105" s="59"/>
      <c r="BP105" s="59"/>
      <c r="BQ105" s="59"/>
      <c r="BR105" s="59"/>
      <c r="BS105" s="59"/>
      <c r="BT105" s="59"/>
      <c r="BU105" s="59"/>
      <c r="BV105" s="59"/>
      <c r="BW105" s="59"/>
      <c r="BX105" s="59"/>
      <c r="BY105" s="59"/>
      <c r="BZ105" s="59"/>
      <c r="CA105" s="59"/>
      <c r="CB105" s="59"/>
      <c r="CC105" s="59"/>
      <c r="CD105" s="59"/>
      <c r="CE105" s="59"/>
      <c r="CF105" s="59"/>
      <c r="CG105" s="59"/>
      <c r="CH105" s="59"/>
      <c r="CI105" s="59"/>
      <c r="CJ105" s="59"/>
      <c r="CK105" s="59"/>
      <c r="CL105" s="59"/>
      <c r="CM105" s="59"/>
      <c r="CN105" s="59"/>
      <c r="CO105" s="59"/>
      <c r="CP105" s="59"/>
      <c r="CQ105" s="59"/>
      <c r="CR105" s="59"/>
      <c r="CS105" s="59"/>
      <c r="CT105" s="59"/>
      <c r="CU105" s="59"/>
      <c r="CV105" s="59"/>
      <c r="CW105" s="59"/>
      <c r="CX105" s="59"/>
      <c r="CY105" s="59"/>
      <c r="CZ105" s="59"/>
      <c r="DA105" s="59"/>
      <c r="DB105" s="59"/>
      <c r="DC105" s="59"/>
      <c r="DD105" s="59"/>
      <c r="DE105" s="59"/>
      <c r="DF105" s="59"/>
      <c r="DG105" s="59"/>
      <c r="DH105" s="59"/>
      <c r="DI105" s="59"/>
      <c r="DJ105" s="59"/>
      <c r="DK105" s="59"/>
      <c r="DL105" s="59"/>
      <c r="DM105" s="59"/>
      <c r="DN105" s="59"/>
      <c r="DO105" s="59"/>
      <c r="DP105" s="59"/>
      <c r="DQ105" s="59"/>
      <c r="DR105" s="59"/>
      <c r="DS105" s="59"/>
      <c r="DT105" s="59"/>
      <c r="DU105" s="59"/>
      <c r="DV105" s="59"/>
      <c r="DW105" s="59"/>
      <c r="DX105" s="59"/>
      <c r="DY105" s="59"/>
      <c r="DZ105" s="59"/>
      <c r="EA105" s="59"/>
      <c r="EB105" s="59"/>
      <c r="EC105" s="59"/>
      <c r="ED105" s="59"/>
      <c r="EE105" s="59"/>
      <c r="EF105" s="59"/>
      <c r="EG105" s="59"/>
      <c r="EH105" s="59"/>
      <c r="EI105" s="59"/>
      <c r="EJ105" s="59"/>
      <c r="EK105" s="59"/>
      <c r="EL105" s="59"/>
      <c r="EM105" s="59"/>
      <c r="EN105" s="59"/>
      <c r="EO105" s="59"/>
      <c r="EP105" s="59"/>
      <c r="EQ105" s="59"/>
      <c r="ER105" s="59"/>
      <c r="ES105" s="59"/>
      <c r="ET105" s="59"/>
      <c r="EU105" s="59"/>
      <c r="EV105" s="59"/>
      <c r="EW105" s="59"/>
      <c r="EX105" s="59"/>
      <c r="EY105" s="59"/>
      <c r="EZ105" s="59"/>
      <c r="FA105" s="59"/>
      <c r="FB105" s="59"/>
      <c r="FC105" s="59"/>
    </row>
    <row r="106" spans="1:159" s="24" customFormat="1" ht="80.099999999999994" customHeight="1">
      <c r="A106" s="45"/>
      <c r="B106" s="400" t="s">
        <v>488</v>
      </c>
      <c r="C106" s="400" t="s">
        <v>268</v>
      </c>
      <c r="D106" s="400" t="s">
        <v>95</v>
      </c>
      <c r="E106" s="400" t="s">
        <v>165</v>
      </c>
      <c r="F106" s="402" t="s">
        <v>175</v>
      </c>
      <c r="G106" s="185">
        <v>1</v>
      </c>
      <c r="H106" s="183" t="s">
        <v>518</v>
      </c>
      <c r="I106" s="259">
        <v>1</v>
      </c>
      <c r="J106" s="249" t="s">
        <v>334</v>
      </c>
      <c r="K106" s="248" t="s">
        <v>78</v>
      </c>
      <c r="L106" s="248" t="s">
        <v>372</v>
      </c>
      <c r="M106" s="259" t="s">
        <v>335</v>
      </c>
      <c r="N106" s="259" t="s">
        <v>399</v>
      </c>
      <c r="O106" s="248" t="s">
        <v>18</v>
      </c>
      <c r="P106" s="248" t="s">
        <v>18</v>
      </c>
      <c r="Q106" s="248" t="s">
        <v>18</v>
      </c>
      <c r="R106" s="257" t="s">
        <v>596</v>
      </c>
      <c r="S106" s="257"/>
      <c r="T106" s="170"/>
    </row>
    <row r="107" spans="1:159" s="24" customFormat="1" ht="83.25" customHeight="1">
      <c r="A107" s="45"/>
      <c r="B107" s="404"/>
      <c r="C107" s="404"/>
      <c r="D107" s="404"/>
      <c r="E107" s="404"/>
      <c r="F107" s="406"/>
      <c r="G107" s="187"/>
      <c r="H107" s="188"/>
      <c r="I107" s="259">
        <v>1</v>
      </c>
      <c r="J107" s="249" t="s">
        <v>336</v>
      </c>
      <c r="K107" s="248" t="s">
        <v>208</v>
      </c>
      <c r="L107" s="248" t="s">
        <v>372</v>
      </c>
      <c r="M107" s="259">
        <v>0</v>
      </c>
      <c r="N107" s="259">
        <v>0</v>
      </c>
      <c r="O107" s="259">
        <v>0.25</v>
      </c>
      <c r="P107" s="259">
        <v>0.5</v>
      </c>
      <c r="Q107" s="261">
        <v>1</v>
      </c>
      <c r="R107" s="257" t="s">
        <v>596</v>
      </c>
      <c r="S107" s="257"/>
      <c r="T107" s="170"/>
    </row>
    <row r="108" spans="1:159" s="24" customFormat="1" ht="51.75" customHeight="1">
      <c r="A108" s="45"/>
      <c r="B108" s="404"/>
      <c r="C108" s="404"/>
      <c r="D108" s="404"/>
      <c r="E108" s="404"/>
      <c r="F108" s="406"/>
      <c r="G108" s="187"/>
      <c r="H108" s="188"/>
      <c r="I108" s="361">
        <v>6</v>
      </c>
      <c r="J108" s="249" t="s">
        <v>364</v>
      </c>
      <c r="K108" s="248" t="s">
        <v>208</v>
      </c>
      <c r="L108" s="248" t="s">
        <v>373</v>
      </c>
      <c r="M108" s="361">
        <v>0</v>
      </c>
      <c r="N108" s="361">
        <v>0</v>
      </c>
      <c r="O108" s="361">
        <v>2</v>
      </c>
      <c r="P108" s="361">
        <v>2</v>
      </c>
      <c r="Q108" s="361">
        <v>2</v>
      </c>
      <c r="R108" s="257" t="s">
        <v>104</v>
      </c>
      <c r="S108" s="257" t="s">
        <v>597</v>
      </c>
      <c r="T108" s="170"/>
    </row>
    <row r="109" spans="1:159" s="24" customFormat="1" ht="51">
      <c r="A109" s="45"/>
      <c r="B109" s="407"/>
      <c r="C109" s="407"/>
      <c r="D109" s="407"/>
      <c r="E109" s="407"/>
      <c r="F109" s="409"/>
      <c r="G109" s="186"/>
      <c r="H109" s="184"/>
      <c r="I109" s="378">
        <v>1</v>
      </c>
      <c r="J109" s="269" t="s">
        <v>337</v>
      </c>
      <c r="K109" s="248" t="s">
        <v>78</v>
      </c>
      <c r="L109" s="248" t="s">
        <v>372</v>
      </c>
      <c r="M109" s="259">
        <v>0</v>
      </c>
      <c r="N109" s="259">
        <v>0</v>
      </c>
      <c r="O109" s="259">
        <v>0.3</v>
      </c>
      <c r="P109" s="259">
        <v>0.7</v>
      </c>
      <c r="Q109" s="261">
        <v>1</v>
      </c>
      <c r="R109" s="267" t="s">
        <v>597</v>
      </c>
      <c r="S109" s="267" t="s">
        <v>571</v>
      </c>
      <c r="T109" s="170"/>
    </row>
    <row r="110" spans="1:159" s="128" customFormat="1" ht="82.5" customHeight="1">
      <c r="A110" s="45"/>
      <c r="B110" s="239" t="s">
        <v>196</v>
      </c>
      <c r="C110" s="239" t="s">
        <v>279</v>
      </c>
      <c r="D110" s="239" t="s">
        <v>95</v>
      </c>
      <c r="E110" s="239" t="s">
        <v>166</v>
      </c>
      <c r="F110" s="238" t="s">
        <v>229</v>
      </c>
      <c r="G110" s="234">
        <v>1</v>
      </c>
      <c r="H110" s="235" t="s">
        <v>228</v>
      </c>
      <c r="I110" s="234" t="s">
        <v>450</v>
      </c>
      <c r="J110" s="235" t="s">
        <v>2</v>
      </c>
      <c r="K110" s="234" t="s">
        <v>79</v>
      </c>
      <c r="L110" s="234" t="s">
        <v>382</v>
      </c>
      <c r="M110" s="245" t="s">
        <v>249</v>
      </c>
      <c r="N110" s="234" t="s">
        <v>407</v>
      </c>
      <c r="O110" s="234" t="s">
        <v>408</v>
      </c>
      <c r="P110" s="234" t="s">
        <v>409</v>
      </c>
      <c r="Q110" s="239" t="str">
        <f>I110</f>
        <v>US: 15
WM: 22
ScN: 35</v>
      </c>
      <c r="R110" s="237" t="s">
        <v>20</v>
      </c>
      <c r="S110" s="239" t="s">
        <v>574</v>
      </c>
      <c r="T110" s="136"/>
      <c r="U110" s="24"/>
      <c r="V110" s="24"/>
      <c r="W110" s="24"/>
      <c r="X110" s="24"/>
      <c r="Y110" s="24"/>
      <c r="Z110" s="24"/>
      <c r="AA110" s="24"/>
      <c r="AB110" s="24"/>
      <c r="AC110" s="24"/>
      <c r="AD110" s="24"/>
      <c r="AE110" s="24"/>
      <c r="AF110" s="24"/>
      <c r="AG110" s="24"/>
      <c r="AH110" s="24"/>
      <c r="AI110" s="24"/>
      <c r="AJ110" s="24"/>
      <c r="AK110" s="24"/>
      <c r="AL110" s="24"/>
      <c r="AM110" s="24"/>
      <c r="AN110" s="24"/>
      <c r="AO110" s="24"/>
      <c r="AP110" s="24"/>
      <c r="AQ110" s="24"/>
      <c r="AR110" s="24"/>
      <c r="AS110" s="24"/>
      <c r="AT110" s="24"/>
      <c r="AU110" s="24"/>
      <c r="AV110" s="24"/>
      <c r="AW110" s="24"/>
      <c r="AX110" s="24"/>
      <c r="AY110" s="24"/>
      <c r="AZ110" s="24"/>
      <c r="BA110" s="24"/>
      <c r="BB110" s="24"/>
      <c r="BC110" s="24"/>
      <c r="BD110" s="24"/>
      <c r="BE110" s="24"/>
      <c r="BF110" s="24"/>
      <c r="BG110" s="24"/>
      <c r="BH110" s="24"/>
      <c r="BI110" s="24"/>
      <c r="BJ110" s="24"/>
      <c r="BK110" s="24"/>
      <c r="BL110" s="24"/>
      <c r="BM110" s="24"/>
      <c r="BN110" s="24"/>
      <c r="BO110" s="24"/>
      <c r="BP110" s="24"/>
      <c r="BQ110" s="24"/>
      <c r="BR110" s="24"/>
      <c r="BS110" s="24"/>
      <c r="BT110" s="24"/>
      <c r="BU110" s="24"/>
      <c r="BV110" s="24"/>
      <c r="BW110" s="24"/>
      <c r="BX110" s="24"/>
      <c r="BY110" s="24"/>
      <c r="BZ110" s="24"/>
      <c r="CA110" s="24"/>
      <c r="CB110" s="24"/>
      <c r="CC110" s="24"/>
      <c r="CD110" s="24"/>
      <c r="CE110" s="24"/>
      <c r="CF110" s="24"/>
      <c r="CG110" s="24"/>
      <c r="CH110" s="24"/>
      <c r="CI110" s="24"/>
      <c r="CJ110" s="24"/>
      <c r="CK110" s="24"/>
      <c r="CL110" s="24"/>
      <c r="CM110" s="24"/>
      <c r="CN110" s="24"/>
      <c r="CO110" s="24"/>
      <c r="CP110" s="24"/>
      <c r="CQ110" s="24"/>
      <c r="CR110" s="24"/>
      <c r="CS110" s="24"/>
      <c r="CT110" s="24"/>
      <c r="CU110" s="24"/>
      <c r="CV110" s="24"/>
      <c r="CW110" s="24"/>
      <c r="CX110" s="24"/>
      <c r="CY110" s="24"/>
      <c r="CZ110" s="24"/>
      <c r="DA110" s="24"/>
      <c r="DB110" s="24"/>
      <c r="DC110" s="24"/>
      <c r="DD110" s="24"/>
      <c r="DE110" s="24"/>
      <c r="DF110" s="24"/>
      <c r="DG110" s="24"/>
      <c r="DH110" s="24"/>
      <c r="DI110" s="24"/>
      <c r="DJ110" s="24"/>
      <c r="DK110" s="24"/>
      <c r="DL110" s="24"/>
      <c r="DM110" s="24"/>
      <c r="DN110" s="24"/>
      <c r="DO110" s="24"/>
      <c r="DP110" s="24"/>
      <c r="DQ110" s="24"/>
      <c r="DR110" s="24"/>
      <c r="DS110" s="24"/>
      <c r="DT110" s="24"/>
      <c r="DU110" s="24"/>
      <c r="DV110" s="24"/>
      <c r="DW110" s="24"/>
      <c r="DX110" s="24"/>
      <c r="DY110" s="24"/>
      <c r="DZ110" s="24"/>
      <c r="EA110" s="24"/>
      <c r="EB110" s="24"/>
      <c r="EC110" s="24"/>
      <c r="ED110" s="24"/>
      <c r="EE110" s="24"/>
      <c r="EF110" s="24"/>
      <c r="EG110" s="24"/>
      <c r="EH110" s="24"/>
      <c r="EI110" s="24"/>
      <c r="EJ110" s="24"/>
      <c r="EK110" s="24"/>
      <c r="EL110" s="24"/>
      <c r="EM110" s="24"/>
      <c r="EN110" s="24"/>
      <c r="EO110" s="24"/>
      <c r="EP110" s="24"/>
      <c r="EQ110" s="24"/>
      <c r="ER110" s="24"/>
      <c r="ES110" s="24"/>
      <c r="ET110" s="24"/>
      <c r="EU110" s="24"/>
      <c r="EV110" s="24"/>
      <c r="EW110" s="24"/>
      <c r="EX110" s="24"/>
      <c r="EY110" s="24"/>
      <c r="EZ110" s="24"/>
      <c r="FA110" s="24"/>
      <c r="FB110" s="24"/>
      <c r="FC110" s="24"/>
    </row>
    <row r="111" spans="1:159" s="24" customFormat="1" ht="64.5" customHeight="1">
      <c r="A111" s="45"/>
      <c r="B111" s="380" t="s">
        <v>196</v>
      </c>
      <c r="C111" s="380" t="s">
        <v>279</v>
      </c>
      <c r="D111" s="380" t="s">
        <v>95</v>
      </c>
      <c r="E111" s="380" t="s">
        <v>167</v>
      </c>
      <c r="F111" s="381" t="s">
        <v>267</v>
      </c>
      <c r="G111" s="382">
        <v>1</v>
      </c>
      <c r="H111" s="383" t="s">
        <v>230</v>
      </c>
      <c r="I111" s="248" t="s">
        <v>602</v>
      </c>
      <c r="J111" s="249" t="s">
        <v>410</v>
      </c>
      <c r="K111" s="248" t="s">
        <v>79</v>
      </c>
      <c r="L111" s="248" t="s">
        <v>382</v>
      </c>
      <c r="M111" s="379" t="s">
        <v>603</v>
      </c>
      <c r="N111" s="379" t="s">
        <v>603</v>
      </c>
      <c r="O111" s="379" t="s">
        <v>604</v>
      </c>
      <c r="P111" s="379" t="s">
        <v>605</v>
      </c>
      <c r="Q111" s="257" t="s">
        <v>602</v>
      </c>
      <c r="R111" s="262" t="s">
        <v>20</v>
      </c>
      <c r="S111" s="257" t="s">
        <v>574</v>
      </c>
      <c r="T111" s="115"/>
    </row>
    <row r="112" spans="1:159" s="128" customFormat="1" ht="97.5" customHeight="1">
      <c r="A112" s="45"/>
      <c r="B112" s="218" t="s">
        <v>489</v>
      </c>
      <c r="C112" s="218" t="s">
        <v>269</v>
      </c>
      <c r="D112" s="218" t="s">
        <v>95</v>
      </c>
      <c r="E112" s="218" t="s">
        <v>168</v>
      </c>
      <c r="F112" s="226" t="s">
        <v>549</v>
      </c>
      <c r="G112" s="442">
        <v>1</v>
      </c>
      <c r="H112" s="443" t="s">
        <v>548</v>
      </c>
      <c r="I112" s="247">
        <v>0.2</v>
      </c>
      <c r="J112" s="235" t="s">
        <v>400</v>
      </c>
      <c r="K112" s="234" t="s">
        <v>79</v>
      </c>
      <c r="L112" s="234" t="s">
        <v>376</v>
      </c>
      <c r="M112" s="247">
        <v>0.12</v>
      </c>
      <c r="N112" s="247">
        <v>0.12</v>
      </c>
      <c r="O112" s="247">
        <v>0.14000000000000001</v>
      </c>
      <c r="P112" s="247">
        <v>0.16</v>
      </c>
      <c r="Q112" s="247">
        <v>0.2</v>
      </c>
      <c r="R112" s="237" t="s">
        <v>231</v>
      </c>
      <c r="S112" s="239" t="s">
        <v>17</v>
      </c>
      <c r="T112" s="136"/>
      <c r="U112" s="24"/>
      <c r="V112" s="24"/>
      <c r="W112" s="24"/>
      <c r="X112" s="24"/>
      <c r="Y112" s="24"/>
      <c r="Z112" s="24"/>
      <c r="AA112" s="24"/>
      <c r="AB112" s="24"/>
      <c r="AC112" s="24"/>
      <c r="AD112" s="24"/>
      <c r="AE112" s="24"/>
      <c r="AF112" s="24"/>
      <c r="AG112" s="24"/>
      <c r="AH112" s="24"/>
      <c r="AI112" s="24"/>
      <c r="AJ112" s="24"/>
      <c r="AK112" s="24"/>
      <c r="AL112" s="24"/>
      <c r="AM112" s="24"/>
      <c r="AN112" s="24"/>
      <c r="AO112" s="24"/>
      <c r="AP112" s="24"/>
      <c r="AQ112" s="24"/>
      <c r="AR112" s="24"/>
      <c r="AS112" s="24"/>
      <c r="AT112" s="24"/>
      <c r="AU112" s="24"/>
      <c r="AV112" s="24"/>
      <c r="AW112" s="24"/>
      <c r="AX112" s="24"/>
      <c r="AY112" s="24"/>
      <c r="AZ112" s="24"/>
      <c r="BA112" s="24"/>
      <c r="BB112" s="24"/>
      <c r="BC112" s="24"/>
      <c r="BD112" s="24"/>
      <c r="BE112" s="24"/>
      <c r="BF112" s="24"/>
      <c r="BG112" s="24"/>
      <c r="BH112" s="24"/>
      <c r="BI112" s="24"/>
      <c r="BJ112" s="24"/>
      <c r="BK112" s="24"/>
      <c r="BL112" s="24"/>
      <c r="BM112" s="24"/>
      <c r="BN112" s="24"/>
      <c r="BO112" s="24"/>
      <c r="BP112" s="24"/>
      <c r="BQ112" s="24"/>
      <c r="BR112" s="24"/>
      <c r="BS112" s="24"/>
      <c r="BT112" s="24"/>
      <c r="BU112" s="24"/>
      <c r="BV112" s="24"/>
      <c r="BW112" s="24"/>
      <c r="BX112" s="24"/>
      <c r="BY112" s="24"/>
      <c r="BZ112" s="24"/>
      <c r="CA112" s="24"/>
      <c r="CB112" s="24"/>
      <c r="CC112" s="24"/>
      <c r="CD112" s="24"/>
      <c r="CE112" s="24"/>
      <c r="CF112" s="24"/>
      <c r="CG112" s="24"/>
      <c r="CH112" s="24"/>
      <c r="CI112" s="24"/>
      <c r="CJ112" s="24"/>
      <c r="CK112" s="24"/>
      <c r="CL112" s="24"/>
      <c r="CM112" s="24"/>
      <c r="CN112" s="24"/>
      <c r="CO112" s="24"/>
      <c r="CP112" s="24"/>
      <c r="CQ112" s="24"/>
      <c r="CR112" s="24"/>
      <c r="CS112" s="24"/>
      <c r="CT112" s="24"/>
      <c r="CU112" s="24"/>
      <c r="CV112" s="24"/>
      <c r="CW112" s="24"/>
      <c r="CX112" s="24"/>
      <c r="CY112" s="24"/>
      <c r="CZ112" s="24"/>
      <c r="DA112" s="24"/>
      <c r="DB112" s="24"/>
      <c r="DC112" s="24"/>
      <c r="DD112" s="24"/>
      <c r="DE112" s="24"/>
      <c r="DF112" s="24"/>
      <c r="DG112" s="24"/>
      <c r="DH112" s="24"/>
      <c r="DI112" s="24"/>
      <c r="DJ112" s="24"/>
      <c r="DK112" s="24"/>
      <c r="DL112" s="24"/>
      <c r="DM112" s="24"/>
      <c r="DN112" s="24"/>
      <c r="DO112" s="24"/>
      <c r="DP112" s="24"/>
      <c r="DQ112" s="24"/>
      <c r="DR112" s="24"/>
      <c r="DS112" s="24"/>
      <c r="DT112" s="24"/>
      <c r="DU112" s="24"/>
      <c r="DV112" s="24"/>
      <c r="DW112" s="24"/>
      <c r="DX112" s="24"/>
      <c r="DY112" s="24"/>
      <c r="DZ112" s="24"/>
      <c r="EA112" s="24"/>
      <c r="EB112" s="24"/>
      <c r="EC112" s="24"/>
      <c r="ED112" s="24"/>
      <c r="EE112" s="24"/>
      <c r="EF112" s="24"/>
      <c r="EG112" s="24"/>
      <c r="EH112" s="24"/>
      <c r="EI112" s="24"/>
      <c r="EJ112" s="24"/>
      <c r="EK112" s="24"/>
      <c r="EL112" s="24"/>
      <c r="EM112" s="24"/>
      <c r="EN112" s="24"/>
      <c r="EO112" s="24"/>
      <c r="EP112" s="24"/>
      <c r="EQ112" s="24"/>
      <c r="ER112" s="24"/>
      <c r="ES112" s="24"/>
      <c r="ET112" s="24"/>
      <c r="EU112" s="24"/>
      <c r="EV112" s="24"/>
      <c r="EW112" s="24"/>
      <c r="EX112" s="24"/>
      <c r="EY112" s="24"/>
      <c r="EZ112" s="24"/>
      <c r="FA112" s="24"/>
      <c r="FB112" s="24"/>
      <c r="FC112" s="24"/>
    </row>
    <row r="113" spans="1:159" s="128" customFormat="1" ht="86.25" customHeight="1">
      <c r="A113" s="45"/>
      <c r="B113" s="218"/>
      <c r="C113" s="218"/>
      <c r="D113" s="218"/>
      <c r="E113" s="218"/>
      <c r="F113" s="226"/>
      <c r="G113" s="442"/>
      <c r="H113" s="443"/>
      <c r="I113" s="247">
        <v>0.4</v>
      </c>
      <c r="J113" s="235" t="s">
        <v>401</v>
      </c>
      <c r="K113" s="234" t="s">
        <v>79</v>
      </c>
      <c r="L113" s="234" t="s">
        <v>376</v>
      </c>
      <c r="M113" s="247">
        <v>0.1</v>
      </c>
      <c r="N113" s="247">
        <v>0.1</v>
      </c>
      <c r="O113" s="247">
        <v>0.2</v>
      </c>
      <c r="P113" s="247">
        <v>0.3</v>
      </c>
      <c r="Q113" s="247">
        <v>0.4</v>
      </c>
      <c r="R113" s="237" t="s">
        <v>231</v>
      </c>
      <c r="S113" s="239" t="s">
        <v>17</v>
      </c>
      <c r="T113" s="136"/>
      <c r="U113" s="24"/>
      <c r="V113" s="24"/>
      <c r="W113" s="24"/>
      <c r="X113" s="24"/>
      <c r="Y113" s="24"/>
      <c r="Z113" s="24"/>
      <c r="AA113" s="24"/>
      <c r="AB113" s="24"/>
      <c r="AC113" s="24"/>
      <c r="AD113" s="24"/>
      <c r="AE113" s="24"/>
      <c r="AF113" s="24"/>
      <c r="AG113" s="24"/>
      <c r="AH113" s="24"/>
      <c r="AI113" s="24"/>
      <c r="AJ113" s="24"/>
      <c r="AK113" s="24"/>
      <c r="AL113" s="24"/>
      <c r="AM113" s="24"/>
      <c r="AN113" s="24"/>
      <c r="AO113" s="24"/>
      <c r="AP113" s="24"/>
      <c r="AQ113" s="24"/>
      <c r="AR113" s="24"/>
      <c r="AS113" s="24"/>
      <c r="AT113" s="24"/>
      <c r="AU113" s="24"/>
      <c r="AV113" s="24"/>
      <c r="AW113" s="24"/>
      <c r="AX113" s="24"/>
      <c r="AY113" s="24"/>
      <c r="AZ113" s="24"/>
      <c r="BA113" s="24"/>
      <c r="BB113" s="24"/>
      <c r="BC113" s="24"/>
      <c r="BD113" s="24"/>
      <c r="BE113" s="24"/>
      <c r="BF113" s="24"/>
      <c r="BG113" s="24"/>
      <c r="BH113" s="24"/>
      <c r="BI113" s="24"/>
      <c r="BJ113" s="24"/>
      <c r="BK113" s="24"/>
      <c r="BL113" s="24"/>
      <c r="BM113" s="24"/>
      <c r="BN113" s="24"/>
      <c r="BO113" s="24"/>
      <c r="BP113" s="24"/>
      <c r="BQ113" s="24"/>
      <c r="BR113" s="24"/>
      <c r="BS113" s="24"/>
      <c r="BT113" s="24"/>
      <c r="BU113" s="24"/>
      <c r="BV113" s="24"/>
      <c r="BW113" s="24"/>
      <c r="BX113" s="24"/>
      <c r="BY113" s="24"/>
      <c r="BZ113" s="24"/>
      <c r="CA113" s="24"/>
      <c r="CB113" s="24"/>
      <c r="CC113" s="24"/>
      <c r="CD113" s="24"/>
      <c r="CE113" s="24"/>
      <c r="CF113" s="24"/>
      <c r="CG113" s="24"/>
      <c r="CH113" s="24"/>
      <c r="CI113" s="24"/>
      <c r="CJ113" s="24"/>
      <c r="CK113" s="24"/>
      <c r="CL113" s="24"/>
      <c r="CM113" s="24"/>
      <c r="CN113" s="24"/>
      <c r="CO113" s="24"/>
      <c r="CP113" s="24"/>
      <c r="CQ113" s="24"/>
      <c r="CR113" s="24"/>
      <c r="CS113" s="24"/>
      <c r="CT113" s="24"/>
      <c r="CU113" s="24"/>
      <c r="CV113" s="24"/>
      <c r="CW113" s="24"/>
      <c r="CX113" s="24"/>
      <c r="CY113" s="24"/>
      <c r="CZ113" s="24"/>
      <c r="DA113" s="24"/>
      <c r="DB113" s="24"/>
      <c r="DC113" s="24"/>
      <c r="DD113" s="24"/>
      <c r="DE113" s="24"/>
      <c r="DF113" s="24"/>
      <c r="DG113" s="24"/>
      <c r="DH113" s="24"/>
      <c r="DI113" s="24"/>
      <c r="DJ113" s="24"/>
      <c r="DK113" s="24"/>
      <c r="DL113" s="24"/>
      <c r="DM113" s="24"/>
      <c r="DN113" s="24"/>
      <c r="DO113" s="24"/>
      <c r="DP113" s="24"/>
      <c r="DQ113" s="24"/>
      <c r="DR113" s="24"/>
      <c r="DS113" s="24"/>
      <c r="DT113" s="24"/>
      <c r="DU113" s="24"/>
      <c r="DV113" s="24"/>
      <c r="DW113" s="24"/>
      <c r="DX113" s="24"/>
      <c r="DY113" s="24"/>
      <c r="DZ113" s="24"/>
      <c r="EA113" s="24"/>
      <c r="EB113" s="24"/>
      <c r="EC113" s="24"/>
      <c r="ED113" s="24"/>
      <c r="EE113" s="24"/>
      <c r="EF113" s="24"/>
      <c r="EG113" s="24"/>
      <c r="EH113" s="24"/>
      <c r="EI113" s="24"/>
      <c r="EJ113" s="24"/>
      <c r="EK113" s="24"/>
      <c r="EL113" s="24"/>
      <c r="EM113" s="24"/>
      <c r="EN113" s="24"/>
      <c r="EO113" s="24"/>
      <c r="EP113" s="24"/>
      <c r="EQ113" s="24"/>
      <c r="ER113" s="24"/>
      <c r="ES113" s="24"/>
      <c r="ET113" s="24"/>
      <c r="EU113" s="24"/>
      <c r="EV113" s="24"/>
      <c r="EW113" s="24"/>
      <c r="EX113" s="24"/>
      <c r="EY113" s="24"/>
      <c r="EZ113" s="24"/>
      <c r="FA113" s="24"/>
      <c r="FB113" s="24"/>
      <c r="FC113" s="24"/>
    </row>
    <row r="114" spans="1:159" s="128" customFormat="1" ht="82.5" customHeight="1">
      <c r="A114" s="45"/>
      <c r="B114" s="222"/>
      <c r="C114" s="222"/>
      <c r="D114" s="222"/>
      <c r="E114" s="222"/>
      <c r="F114" s="219"/>
      <c r="G114" s="414"/>
      <c r="H114" s="435"/>
      <c r="I114" s="247">
        <v>0.2</v>
      </c>
      <c r="J114" s="235" t="s">
        <v>402</v>
      </c>
      <c r="K114" s="234" t="s">
        <v>79</v>
      </c>
      <c r="L114" s="234" t="s">
        <v>376</v>
      </c>
      <c r="M114" s="247" t="s">
        <v>333</v>
      </c>
      <c r="N114" s="247">
        <v>0.05</v>
      </c>
      <c r="O114" s="247">
        <v>0.1</v>
      </c>
      <c r="P114" s="247">
        <v>0.15</v>
      </c>
      <c r="Q114" s="247">
        <v>0.2</v>
      </c>
      <c r="R114" s="239" t="s">
        <v>231</v>
      </c>
      <c r="S114" s="239" t="s">
        <v>598</v>
      </c>
      <c r="T114" s="136"/>
      <c r="U114" s="24"/>
      <c r="V114" s="24"/>
      <c r="W114" s="24"/>
      <c r="X114" s="24"/>
      <c r="Y114" s="24"/>
      <c r="Z114" s="24"/>
      <c r="AA114" s="24"/>
      <c r="AB114" s="24"/>
      <c r="AC114" s="24"/>
      <c r="AD114" s="24"/>
      <c r="AE114" s="24"/>
      <c r="AF114" s="24"/>
      <c r="AG114" s="24"/>
      <c r="AH114" s="24"/>
      <c r="AI114" s="24"/>
      <c r="AJ114" s="24"/>
      <c r="AK114" s="24"/>
      <c r="AL114" s="24"/>
      <c r="AM114" s="24"/>
      <c r="AN114" s="24"/>
      <c r="AO114" s="24"/>
      <c r="AP114" s="24"/>
      <c r="AQ114" s="24"/>
      <c r="AR114" s="24"/>
      <c r="AS114" s="24"/>
      <c r="AT114" s="24"/>
      <c r="AU114" s="24"/>
      <c r="AV114" s="24"/>
      <c r="AW114" s="24"/>
      <c r="AX114" s="24"/>
      <c r="AY114" s="24"/>
      <c r="AZ114" s="24"/>
      <c r="BA114" s="24"/>
      <c r="BB114" s="24"/>
      <c r="BC114" s="24"/>
      <c r="BD114" s="24"/>
      <c r="BE114" s="24"/>
      <c r="BF114" s="24"/>
      <c r="BG114" s="24"/>
      <c r="BH114" s="24"/>
      <c r="BI114" s="24"/>
      <c r="BJ114" s="24"/>
      <c r="BK114" s="24"/>
      <c r="BL114" s="24"/>
      <c r="BM114" s="24"/>
      <c r="BN114" s="24"/>
      <c r="BO114" s="24"/>
      <c r="BP114" s="24"/>
      <c r="BQ114" s="24"/>
      <c r="BR114" s="24"/>
      <c r="BS114" s="24"/>
      <c r="BT114" s="24"/>
      <c r="BU114" s="24"/>
      <c r="BV114" s="24"/>
      <c r="BW114" s="24"/>
      <c r="BX114" s="24"/>
      <c r="BY114" s="24"/>
      <c r="BZ114" s="24"/>
      <c r="CA114" s="24"/>
      <c r="CB114" s="24"/>
      <c r="CC114" s="24"/>
      <c r="CD114" s="24"/>
      <c r="CE114" s="24"/>
      <c r="CF114" s="24"/>
      <c r="CG114" s="24"/>
      <c r="CH114" s="24"/>
      <c r="CI114" s="24"/>
      <c r="CJ114" s="24"/>
      <c r="CK114" s="24"/>
      <c r="CL114" s="24"/>
      <c r="CM114" s="24"/>
      <c r="CN114" s="24"/>
      <c r="CO114" s="24"/>
      <c r="CP114" s="24"/>
      <c r="CQ114" s="24"/>
      <c r="CR114" s="24"/>
      <c r="CS114" s="24"/>
      <c r="CT114" s="24"/>
      <c r="CU114" s="24"/>
      <c r="CV114" s="24"/>
      <c r="CW114" s="24"/>
      <c r="CX114" s="24"/>
      <c r="CY114" s="24"/>
      <c r="CZ114" s="24"/>
      <c r="DA114" s="24"/>
      <c r="DB114" s="24"/>
      <c r="DC114" s="24"/>
      <c r="DD114" s="24"/>
      <c r="DE114" s="24"/>
      <c r="DF114" s="24"/>
      <c r="DG114" s="24"/>
      <c r="DH114" s="24"/>
      <c r="DI114" s="24"/>
      <c r="DJ114" s="24"/>
      <c r="DK114" s="24"/>
      <c r="DL114" s="24"/>
      <c r="DM114" s="24"/>
      <c r="DN114" s="24"/>
      <c r="DO114" s="24"/>
      <c r="DP114" s="24"/>
      <c r="DQ114" s="24"/>
      <c r="DR114" s="24"/>
      <c r="DS114" s="24"/>
      <c r="DT114" s="24"/>
      <c r="DU114" s="24"/>
      <c r="DV114" s="24"/>
      <c r="DW114" s="24"/>
      <c r="DX114" s="24"/>
      <c r="DY114" s="24"/>
      <c r="DZ114" s="24"/>
      <c r="EA114" s="24"/>
      <c r="EB114" s="24"/>
      <c r="EC114" s="24"/>
      <c r="ED114" s="24"/>
      <c r="EE114" s="24"/>
      <c r="EF114" s="24"/>
      <c r="EG114" s="24"/>
      <c r="EH114" s="24"/>
      <c r="EI114" s="24"/>
      <c r="EJ114" s="24"/>
      <c r="EK114" s="24"/>
      <c r="EL114" s="24"/>
      <c r="EM114" s="24"/>
      <c r="EN114" s="24"/>
      <c r="EO114" s="24"/>
      <c r="EP114" s="24"/>
      <c r="EQ114" s="24"/>
      <c r="ER114" s="24"/>
      <c r="ES114" s="24"/>
      <c r="ET114" s="24"/>
      <c r="EU114" s="24"/>
      <c r="EV114" s="24"/>
      <c r="EW114" s="24"/>
      <c r="EX114" s="24"/>
      <c r="EY114" s="24"/>
      <c r="EZ114" s="24"/>
      <c r="FA114" s="24"/>
      <c r="FB114" s="24"/>
      <c r="FC114" s="24"/>
    </row>
    <row r="115" spans="1:159" s="142" customFormat="1" ht="18" customHeight="1">
      <c r="A115"/>
      <c r="B115" s="228"/>
      <c r="C115" s="228"/>
      <c r="D115" s="228"/>
      <c r="E115" s="228"/>
      <c r="F115" s="228"/>
      <c r="G115" s="228"/>
      <c r="H115" s="228"/>
      <c r="I115" s="228"/>
      <c r="J115" s="228"/>
      <c r="K115" s="228"/>
      <c r="L115" s="228"/>
      <c r="M115" s="228"/>
      <c r="N115" s="228"/>
      <c r="O115" s="228"/>
      <c r="P115" s="228"/>
      <c r="Q115" s="228"/>
      <c r="R115" s="228"/>
      <c r="S115" s="228"/>
      <c r="T115"/>
      <c r="U115" s="118"/>
      <c r="V115" s="118"/>
      <c r="W115" s="118"/>
      <c r="X115" s="118"/>
      <c r="Y115" s="118"/>
      <c r="Z115" s="118"/>
      <c r="AA115" s="118"/>
      <c r="AB115" s="118"/>
      <c r="AC115" s="118"/>
      <c r="AD115" s="118"/>
      <c r="AE115" s="118"/>
      <c r="AF115" s="118"/>
      <c r="AG115" s="118"/>
      <c r="AH115" s="118"/>
      <c r="AI115" s="118"/>
      <c r="AJ115" s="118"/>
      <c r="AK115" s="118"/>
      <c r="AL115" s="118"/>
      <c r="AM115" s="118"/>
      <c r="AN115" s="118"/>
      <c r="AO115" s="118"/>
      <c r="AP115" s="118"/>
      <c r="AQ115" s="118"/>
      <c r="AR115" s="118"/>
      <c r="AS115" s="118"/>
      <c r="AT115" s="118"/>
      <c r="AU115" s="118"/>
      <c r="AV115" s="118"/>
      <c r="AW115" s="118"/>
      <c r="AX115" s="118"/>
      <c r="AY115" s="118"/>
      <c r="AZ115" s="118"/>
      <c r="BA115" s="118"/>
      <c r="BB115" s="118"/>
      <c r="BC115" s="118"/>
      <c r="BD115" s="118"/>
      <c r="BE115" s="118"/>
      <c r="BF115" s="118"/>
      <c r="BG115" s="118"/>
      <c r="BH115" s="118"/>
      <c r="BI115" s="118"/>
      <c r="BJ115" s="118"/>
      <c r="BK115" s="118"/>
      <c r="BL115" s="118"/>
      <c r="BM115" s="118"/>
      <c r="BN115" s="118"/>
      <c r="BO115" s="118"/>
      <c r="BP115" s="118"/>
      <c r="BQ115" s="118"/>
      <c r="BR115" s="118"/>
      <c r="BS115" s="118"/>
      <c r="BT115" s="118"/>
      <c r="BU115" s="118"/>
      <c r="BV115" s="118"/>
      <c r="BW115" s="118"/>
      <c r="BX115" s="118"/>
      <c r="BY115" s="118"/>
      <c r="BZ115" s="118"/>
      <c r="CA115" s="118"/>
      <c r="CB115" s="118"/>
      <c r="CC115" s="118"/>
      <c r="CD115" s="118"/>
      <c r="CE115" s="118"/>
      <c r="CF115" s="118"/>
      <c r="CG115" s="118"/>
      <c r="CH115" s="118"/>
      <c r="CI115" s="118"/>
      <c r="CJ115" s="118"/>
      <c r="CK115" s="118"/>
      <c r="CL115" s="118"/>
      <c r="CM115" s="118"/>
      <c r="CN115" s="118"/>
      <c r="CO115" s="118"/>
      <c r="CP115" s="118"/>
      <c r="CQ115" s="118"/>
      <c r="CR115" s="118"/>
      <c r="CS115" s="118"/>
      <c r="CT115" s="118"/>
      <c r="CU115" s="118"/>
      <c r="CV115" s="118"/>
      <c r="CW115" s="118"/>
      <c r="CX115" s="118"/>
      <c r="CY115" s="118"/>
      <c r="CZ115" s="118"/>
      <c r="DA115" s="118"/>
      <c r="DB115" s="118"/>
      <c r="DC115" s="118"/>
      <c r="DD115" s="118"/>
      <c r="DE115" s="118"/>
      <c r="DF115" s="118"/>
      <c r="DG115" s="118"/>
      <c r="DH115" s="118"/>
      <c r="DI115" s="118"/>
      <c r="DJ115" s="118"/>
      <c r="DK115" s="118"/>
      <c r="DL115" s="118"/>
      <c r="DM115" s="118"/>
      <c r="DN115" s="118"/>
      <c r="DO115" s="118"/>
      <c r="DP115" s="118"/>
      <c r="DQ115" s="118"/>
      <c r="DR115" s="118"/>
      <c r="DS115" s="118"/>
      <c r="DT115" s="118"/>
      <c r="DU115" s="118"/>
      <c r="DV115" s="118"/>
      <c r="DW115" s="118"/>
      <c r="DX115" s="118"/>
      <c r="DY115" s="118"/>
      <c r="DZ115" s="118"/>
      <c r="EA115" s="118"/>
      <c r="EB115" s="118"/>
      <c r="EC115" s="118"/>
      <c r="ED115" s="118"/>
      <c r="EE115" s="118"/>
      <c r="EF115" s="118"/>
      <c r="EG115" s="118"/>
      <c r="EH115" s="118"/>
      <c r="EI115" s="118"/>
      <c r="EJ115" s="118"/>
      <c r="EK115" s="118"/>
      <c r="EL115" s="118"/>
      <c r="EM115" s="118"/>
      <c r="EN115" s="118"/>
      <c r="EO115" s="118"/>
      <c r="EP115" s="118"/>
      <c r="EQ115" s="118"/>
      <c r="ER115" s="118"/>
      <c r="ES115" s="118"/>
      <c r="ET115" s="118"/>
      <c r="EU115" s="118"/>
      <c r="EV115" s="118"/>
      <c r="EW115" s="118"/>
      <c r="EX115" s="118"/>
      <c r="EY115" s="118"/>
      <c r="EZ115" s="118"/>
      <c r="FA115" s="118"/>
      <c r="FB115" s="118"/>
      <c r="FC115" s="118"/>
    </row>
    <row r="116" spans="1:159" hidden="1">
      <c r="A116" s="45"/>
      <c r="B116" s="60"/>
      <c r="C116" s="60"/>
      <c r="D116" s="46"/>
      <c r="E116" s="47"/>
      <c r="F116" s="48"/>
      <c r="G116" s="53"/>
      <c r="H116" s="53"/>
      <c r="I116" s="62"/>
      <c r="J116" s="53"/>
      <c r="K116" s="54"/>
      <c r="L116" s="54"/>
      <c r="M116" s="55"/>
      <c r="N116" s="55"/>
      <c r="O116" s="55"/>
      <c r="P116" s="55"/>
      <c r="Q116" s="50"/>
      <c r="S116" s="49"/>
    </row>
    <row r="117" spans="1:159" hidden="1">
      <c r="A117" s="45"/>
      <c r="B117" s="60"/>
      <c r="C117" s="60"/>
      <c r="D117" s="46"/>
      <c r="E117" s="47"/>
      <c r="F117" s="48"/>
      <c r="G117" s="53"/>
      <c r="H117" s="53"/>
      <c r="I117" s="62"/>
      <c r="J117" s="53"/>
      <c r="K117" s="54"/>
      <c r="L117" s="54"/>
      <c r="M117" s="55"/>
      <c r="N117" s="55"/>
      <c r="O117" s="55"/>
      <c r="P117" s="55"/>
      <c r="Q117" s="50"/>
      <c r="S117" s="49"/>
    </row>
    <row r="118" spans="1:159" hidden="1">
      <c r="A118" s="45"/>
      <c r="B118" s="60"/>
      <c r="C118" s="60"/>
      <c r="D118" s="46"/>
      <c r="E118" s="47"/>
      <c r="F118" s="48"/>
      <c r="G118" s="53"/>
      <c r="H118" s="53"/>
      <c r="I118" s="62"/>
      <c r="J118" s="53"/>
      <c r="K118" s="54"/>
      <c r="L118" s="54"/>
      <c r="M118" s="55"/>
      <c r="N118" s="55"/>
      <c r="O118" s="55"/>
      <c r="P118" s="55"/>
      <c r="Q118" s="50"/>
      <c r="S118" s="49"/>
    </row>
    <row r="119" spans="1:159" hidden="1">
      <c r="A119" s="45"/>
      <c r="B119" s="60"/>
      <c r="C119" s="60"/>
      <c r="D119" s="46"/>
      <c r="E119" s="47"/>
      <c r="F119" s="48"/>
      <c r="G119" s="53"/>
      <c r="H119" s="53"/>
      <c r="I119" s="62"/>
      <c r="J119" s="53"/>
      <c r="K119" s="54"/>
      <c r="L119" s="54"/>
      <c r="M119" s="55"/>
      <c r="N119" s="55"/>
      <c r="O119" s="55"/>
      <c r="P119" s="55"/>
      <c r="Q119" s="50"/>
      <c r="S119" s="49"/>
    </row>
    <row r="120" spans="1:159" hidden="1">
      <c r="A120" s="45"/>
      <c r="B120" s="60"/>
      <c r="C120" s="60"/>
      <c r="D120" s="46"/>
      <c r="E120" s="47"/>
      <c r="F120" s="48"/>
      <c r="G120" s="53"/>
      <c r="H120" s="53"/>
      <c r="I120" s="62"/>
      <c r="J120" s="53"/>
      <c r="K120" s="54"/>
      <c r="L120" s="54"/>
      <c r="M120" s="55"/>
      <c r="N120" s="55"/>
      <c r="O120" s="55"/>
      <c r="P120" s="55"/>
      <c r="Q120" s="50"/>
      <c r="S120" s="49"/>
    </row>
    <row r="121" spans="1:159" hidden="1">
      <c r="A121" s="45"/>
      <c r="B121" s="60"/>
      <c r="C121" s="60"/>
      <c r="D121" s="46"/>
      <c r="E121" s="47"/>
      <c r="F121" s="48"/>
      <c r="G121" s="53"/>
      <c r="H121" s="53"/>
      <c r="I121" s="62"/>
      <c r="J121" s="53"/>
      <c r="K121" s="54"/>
      <c r="L121" s="54"/>
      <c r="M121" s="55"/>
      <c r="N121" s="55"/>
      <c r="O121" s="55"/>
      <c r="P121" s="55"/>
      <c r="Q121" s="50"/>
      <c r="S121" s="49"/>
    </row>
    <row r="122" spans="1:159" hidden="1">
      <c r="A122" s="45"/>
      <c r="B122" s="60"/>
      <c r="C122" s="60"/>
      <c r="D122" s="46"/>
      <c r="E122" s="47"/>
      <c r="F122" s="48"/>
      <c r="G122" s="53"/>
      <c r="H122" s="53"/>
      <c r="I122" s="62"/>
      <c r="J122" s="53"/>
      <c r="K122" s="54"/>
      <c r="L122" s="54"/>
      <c r="M122" s="55"/>
      <c r="N122" s="55"/>
      <c r="O122" s="55"/>
      <c r="P122" s="55"/>
      <c r="Q122" s="50"/>
      <c r="S122" s="49"/>
    </row>
  </sheetData>
  <sheetProtection insertColumns="0" insertRows="0" deleteColumns="0" deleteRows="0" autoFilter="0"/>
  <autoFilter ref="B3:T115" xr:uid="{00000000-0009-0000-0000-000000000000}">
    <filterColumn colId="3" showButton="0"/>
    <filterColumn colId="5" showButton="0"/>
    <filterColumn colId="12" showButton="0"/>
    <filterColumn colId="13" showButton="0"/>
    <filterColumn colId="14" showButton="0"/>
  </autoFilter>
  <mergeCells count="200">
    <mergeCell ref="G3:H4"/>
    <mergeCell ref="I3:I4"/>
    <mergeCell ref="J3:J4"/>
    <mergeCell ref="K3:K4"/>
    <mergeCell ref="F56:F58"/>
    <mergeCell ref="B31:B32"/>
    <mergeCell ref="B35:B37"/>
    <mergeCell ref="D31:D32"/>
    <mergeCell ref="B5:B7"/>
    <mergeCell ref="B8:B10"/>
    <mergeCell ref="B11:B12"/>
    <mergeCell ref="G44:G49"/>
    <mergeCell ref="B24:B26"/>
    <mergeCell ref="D5:D7"/>
    <mergeCell ref="E5:E7"/>
    <mergeCell ref="B27:B28"/>
    <mergeCell ref="F11:F12"/>
    <mergeCell ref="B22:B23"/>
    <mergeCell ref="F35:F37"/>
    <mergeCell ref="F15:F16"/>
    <mergeCell ref="B56:B58"/>
    <mergeCell ref="C57:C58"/>
    <mergeCell ref="D56:D58"/>
    <mergeCell ref="E56:E58"/>
    <mergeCell ref="E33:E34"/>
    <mergeCell ref="F33:F34"/>
    <mergeCell ref="D38:D39"/>
    <mergeCell ref="C71:C72"/>
    <mergeCell ref="D40:D42"/>
    <mergeCell ref="B3:B4"/>
    <mergeCell ref="C3:C4"/>
    <mergeCell ref="D3:D4"/>
    <mergeCell ref="E3:F4"/>
    <mergeCell ref="B59:B60"/>
    <mergeCell ref="B62:B64"/>
    <mergeCell ref="B65:B68"/>
    <mergeCell ref="D59:D60"/>
    <mergeCell ref="E59:E60"/>
    <mergeCell ref="D65:D69"/>
    <mergeCell ref="E65:E69"/>
    <mergeCell ref="F8:F10"/>
    <mergeCell ref="B33:B34"/>
    <mergeCell ref="B38:B39"/>
    <mergeCell ref="B40:B42"/>
    <mergeCell ref="B44:B49"/>
    <mergeCell ref="B50:B53"/>
    <mergeCell ref="D33:D34"/>
    <mergeCell ref="B29:B30"/>
    <mergeCell ref="E86:E91"/>
    <mergeCell ref="D78:D79"/>
    <mergeCell ref="E81:E84"/>
    <mergeCell ref="C89:C90"/>
    <mergeCell ref="E78:E79"/>
    <mergeCell ref="E73:E76"/>
    <mergeCell ref="C73:C76"/>
    <mergeCell ref="C78:C79"/>
    <mergeCell ref="F73:F76"/>
    <mergeCell ref="B112:B114"/>
    <mergeCell ref="C112:C114"/>
    <mergeCell ref="F81:F84"/>
    <mergeCell ref="H78:H79"/>
    <mergeCell ref="G78:G79"/>
    <mergeCell ref="F86:F91"/>
    <mergeCell ref="D86:D91"/>
    <mergeCell ref="D106:D109"/>
    <mergeCell ref="E106:E109"/>
    <mergeCell ref="G93:G94"/>
    <mergeCell ref="B78:B79"/>
    <mergeCell ref="B81:B84"/>
    <mergeCell ref="B86:B91"/>
    <mergeCell ref="F103:F104"/>
    <mergeCell ref="F106:F109"/>
    <mergeCell ref="E100:E102"/>
    <mergeCell ref="D100:D102"/>
    <mergeCell ref="B100:B102"/>
    <mergeCell ref="E92:E96"/>
    <mergeCell ref="E97:E99"/>
    <mergeCell ref="D92:D96"/>
    <mergeCell ref="C106:C109"/>
    <mergeCell ref="B103:B104"/>
    <mergeCell ref="B106:B109"/>
    <mergeCell ref="D112:D114"/>
    <mergeCell ref="E112:E114"/>
    <mergeCell ref="F112:F114"/>
    <mergeCell ref="G112:G114"/>
    <mergeCell ref="H112:H114"/>
    <mergeCell ref="H73:H76"/>
    <mergeCell ref="G8:G9"/>
    <mergeCell ref="H8:H9"/>
    <mergeCell ref="F31:F32"/>
    <mergeCell ref="F40:F42"/>
    <mergeCell ref="D8:D10"/>
    <mergeCell ref="E8:E10"/>
    <mergeCell ref="D24:D26"/>
    <mergeCell ref="E24:E26"/>
    <mergeCell ref="F29:F30"/>
    <mergeCell ref="D35:D37"/>
    <mergeCell ref="E35:E37"/>
    <mergeCell ref="D27:D28"/>
    <mergeCell ref="E27:E28"/>
    <mergeCell ref="F27:F28"/>
    <mergeCell ref="D103:D104"/>
    <mergeCell ref="E103:E104"/>
    <mergeCell ref="E70:E72"/>
    <mergeCell ref="F70:F72"/>
    <mergeCell ref="T86:T87"/>
    <mergeCell ref="F92:F96"/>
    <mergeCell ref="H93:H94"/>
    <mergeCell ref="F97:F99"/>
    <mergeCell ref="F78:F79"/>
    <mergeCell ref="G73:G76"/>
    <mergeCell ref="S78:S79"/>
    <mergeCell ref="G62:G63"/>
    <mergeCell ref="H62:H63"/>
    <mergeCell ref="G71:G72"/>
    <mergeCell ref="H71:H72"/>
    <mergeCell ref="F65:F69"/>
    <mergeCell ref="S86:S87"/>
    <mergeCell ref="S3:S4"/>
    <mergeCell ref="T3:T4"/>
    <mergeCell ref="F62:F64"/>
    <mergeCell ref="E40:E42"/>
    <mergeCell ref="E44:E49"/>
    <mergeCell ref="F59:F60"/>
    <mergeCell ref="E62:E64"/>
    <mergeCell ref="E50:E53"/>
    <mergeCell ref="F50:F53"/>
    <mergeCell ref="G50:G53"/>
    <mergeCell ref="H50:H53"/>
    <mergeCell ref="H44:H49"/>
    <mergeCell ref="G57:G58"/>
    <mergeCell ref="H57:H58"/>
    <mergeCell ref="F44:F49"/>
    <mergeCell ref="S62:S63"/>
    <mergeCell ref="T62:T63"/>
    <mergeCell ref="S27:S28"/>
    <mergeCell ref="E38:E39"/>
    <mergeCell ref="E29:E30"/>
    <mergeCell ref="R33:R34"/>
    <mergeCell ref="S33:S34"/>
    <mergeCell ref="F38:F39"/>
    <mergeCell ref="S8:S10"/>
    <mergeCell ref="B97:B99"/>
    <mergeCell ref="B92:B96"/>
    <mergeCell ref="D81:D84"/>
    <mergeCell ref="D62:D64"/>
    <mergeCell ref="D50:D53"/>
    <mergeCell ref="D44:D49"/>
    <mergeCell ref="D73:D76"/>
    <mergeCell ref="B70:B72"/>
    <mergeCell ref="D70:D72"/>
    <mergeCell ref="B73:B76"/>
    <mergeCell ref="D97:D99"/>
    <mergeCell ref="T106:T109"/>
    <mergeCell ref="H106:H109"/>
    <mergeCell ref="G89:G90"/>
    <mergeCell ref="H89:H90"/>
    <mergeCell ref="G106:G109"/>
    <mergeCell ref="F100:F102"/>
    <mergeCell ref="S73:S76"/>
    <mergeCell ref="R3:R4"/>
    <mergeCell ref="D11:D12"/>
    <mergeCell ref="E11:E12"/>
    <mergeCell ref="I11:I12"/>
    <mergeCell ref="F5:F7"/>
    <mergeCell ref="M3:M4"/>
    <mergeCell ref="N3:Q3"/>
    <mergeCell ref="K11:K12"/>
    <mergeCell ref="L11:L12"/>
    <mergeCell ref="L3:L4"/>
    <mergeCell ref="R11:R12"/>
    <mergeCell ref="P11:P12"/>
    <mergeCell ref="J11:J12"/>
    <mergeCell ref="M11:M12"/>
    <mergeCell ref="N11:N12"/>
    <mergeCell ref="O11:O12"/>
    <mergeCell ref="F17:F18"/>
    <mergeCell ref="E31:E32"/>
    <mergeCell ref="D29:D30"/>
    <mergeCell ref="F24:F26"/>
    <mergeCell ref="B17:B18"/>
    <mergeCell ref="D17:D18"/>
    <mergeCell ref="E17:E18"/>
    <mergeCell ref="T22:T23"/>
    <mergeCell ref="Q11:Q12"/>
    <mergeCell ref="S11:S12"/>
    <mergeCell ref="T15:T16"/>
    <mergeCell ref="T11:T12"/>
    <mergeCell ref="F13:F14"/>
    <mergeCell ref="E13:E14"/>
    <mergeCell ref="D22:D23"/>
    <mergeCell ref="B15:B16"/>
    <mergeCell ref="B13:B14"/>
    <mergeCell ref="D15:D16"/>
    <mergeCell ref="D13:D14"/>
    <mergeCell ref="E15:E16"/>
    <mergeCell ref="E22:E23"/>
    <mergeCell ref="F22:F23"/>
    <mergeCell ref="S22:S23"/>
    <mergeCell ref="R27:R28"/>
  </mergeCells>
  <dataValidations count="1">
    <dataValidation type="list" allowBlank="1" showInputMessage="1" showErrorMessage="1" sqref="L5:L11 L13:L114" xr:uid="{00000000-0002-0000-0000-000000000000}">
      <formula1>"Creciente,Suma,Decreciente,Constante"</formula1>
    </dataValidation>
  </dataValidations>
  <printOptions horizontalCentered="1"/>
  <pageMargins left="0.43307086614173229" right="0.43307086614173229" top="0.39370078740157483" bottom="0.39370078740157483" header="0.31496062992125984" footer="0.31496062992125984"/>
  <pageSetup paperSize="9" scale="36" fitToHeight="0" orientation="landscape" horizontalDpi="300" verticalDpi="300" r:id="rId1"/>
  <rowBreaks count="4" manualBreakCount="4">
    <brk id="21" min="1" max="18" man="1"/>
    <brk id="39" min="1" max="18" man="1"/>
    <brk id="64" min="1" max="18" man="1"/>
    <brk id="83" min="1" max="18" man="1"/>
  </rowBreaks>
  <colBreaks count="1" manualBreakCount="1">
    <brk id="9" min="2" max="125" man="1"/>
  </colBreaks>
  <ignoredErrors>
    <ignoredError sqref="I75" formulaRange="1"/>
    <ignoredError sqref="I73:I74 I76" formulaRange="1" unlockedFormula="1"/>
    <ignoredError sqref="I53 M53 I55 N91:Q91" unlockedFormula="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pageSetUpPr fitToPage="1"/>
  </sheetPr>
  <dimension ref="A1:U80"/>
  <sheetViews>
    <sheetView showGridLines="0" topLeftCell="G46" zoomScaleNormal="100" zoomScaleSheetLayoutView="100" workbookViewId="0">
      <selection activeCell="H51" sqref="H51"/>
    </sheetView>
  </sheetViews>
  <sheetFormatPr baseColWidth="10" defaultColWidth="0" defaultRowHeight="15" zeroHeight="1"/>
  <cols>
    <col min="1" max="1" width="2.42578125" customWidth="1"/>
    <col min="2" max="2" width="4" style="1" customWidth="1"/>
    <col min="3" max="3" width="55.42578125" customWidth="1"/>
    <col min="4" max="4" width="19.85546875" style="23" customWidth="1"/>
    <col min="5" max="5" width="4.7109375" style="42" customWidth="1"/>
    <col min="6" max="6" width="50" style="22" customWidth="1"/>
    <col min="7" max="7" width="4.42578125" style="42" customWidth="1"/>
    <col min="8" max="8" width="47.28515625" style="4" customWidth="1"/>
    <col min="9" max="9" width="26.85546875" hidden="1" customWidth="1"/>
    <col min="10" max="10" width="45" style="4" hidden="1" customWidth="1"/>
    <col min="11" max="11" width="25.85546875" hidden="1" customWidth="1"/>
    <col min="12" max="12" width="49" hidden="1" customWidth="1"/>
    <col min="13" max="13" width="3.42578125" customWidth="1"/>
    <col min="14" max="21" width="0" hidden="1" customWidth="1"/>
    <col min="22" max="16384" width="11.42578125" hidden="1"/>
  </cols>
  <sheetData>
    <row r="1" spans="2:21" ht="15.75">
      <c r="B1" s="6"/>
      <c r="C1" s="6"/>
      <c r="D1" s="203" t="s">
        <v>174</v>
      </c>
      <c r="E1" s="203"/>
      <c r="F1" s="203"/>
      <c r="G1" s="203"/>
      <c r="H1" s="203"/>
      <c r="I1" s="6"/>
      <c r="J1" s="9"/>
      <c r="K1" s="6"/>
      <c r="L1" s="6"/>
      <c r="M1" s="6"/>
      <c r="N1" s="6"/>
      <c r="O1" s="6"/>
      <c r="P1" s="6"/>
      <c r="Q1" s="6"/>
      <c r="R1" s="6"/>
      <c r="S1" s="6"/>
      <c r="T1" s="6"/>
      <c r="U1" s="6"/>
    </row>
    <row r="2" spans="2:21" ht="32.25" customHeight="1">
      <c r="B2" s="71" t="s">
        <v>24</v>
      </c>
      <c r="C2" s="71" t="s">
        <v>262</v>
      </c>
      <c r="D2" s="38" t="s">
        <v>189</v>
      </c>
      <c r="E2" s="212" t="s">
        <v>116</v>
      </c>
      <c r="F2" s="213"/>
      <c r="G2" s="212" t="s">
        <v>448</v>
      </c>
      <c r="H2" s="214"/>
      <c r="I2" s="201" t="s">
        <v>16</v>
      </c>
      <c r="J2" s="202"/>
      <c r="K2" s="201" t="s">
        <v>72</v>
      </c>
      <c r="L2" s="202"/>
    </row>
    <row r="3" spans="2:21" ht="69.75" customHeight="1">
      <c r="B3" s="195">
        <v>1</v>
      </c>
      <c r="C3" s="196" t="s">
        <v>39</v>
      </c>
      <c r="D3" s="192" t="s">
        <v>94</v>
      </c>
      <c r="E3" s="105" t="s">
        <v>140</v>
      </c>
      <c r="F3" s="89" t="s">
        <v>212</v>
      </c>
      <c r="G3" s="86">
        <v>1</v>
      </c>
      <c r="H3" s="89" t="s">
        <v>135</v>
      </c>
      <c r="I3" s="33" t="s">
        <v>58</v>
      </c>
      <c r="J3" s="10"/>
      <c r="K3" s="33" t="s">
        <v>41</v>
      </c>
      <c r="L3" s="31" t="s">
        <v>40</v>
      </c>
    </row>
    <row r="4" spans="2:21" ht="42.75" customHeight="1">
      <c r="B4" s="195"/>
      <c r="C4" s="196"/>
      <c r="D4" s="192"/>
      <c r="E4" s="105" t="s">
        <v>142</v>
      </c>
      <c r="F4" s="89" t="s">
        <v>177</v>
      </c>
      <c r="G4" s="81">
        <v>1</v>
      </c>
      <c r="H4" s="89" t="s">
        <v>138</v>
      </c>
      <c r="I4" s="39"/>
      <c r="J4" s="10"/>
      <c r="K4" s="39"/>
      <c r="L4" s="41"/>
    </row>
    <row r="5" spans="2:21" ht="69" customHeight="1">
      <c r="B5" s="195"/>
      <c r="C5" s="196"/>
      <c r="D5" s="192"/>
      <c r="E5" s="105" t="s">
        <v>144</v>
      </c>
      <c r="F5" s="89" t="s">
        <v>145</v>
      </c>
      <c r="G5" s="90">
        <v>2</v>
      </c>
      <c r="H5" s="89" t="s">
        <v>358</v>
      </c>
      <c r="I5" s="67"/>
      <c r="J5" s="10"/>
      <c r="K5" s="67"/>
      <c r="L5" s="65"/>
    </row>
    <row r="6" spans="2:21" ht="72" customHeight="1">
      <c r="B6" s="96">
        <v>2</v>
      </c>
      <c r="C6" s="98" t="s">
        <v>34</v>
      </c>
      <c r="D6" s="99" t="s">
        <v>94</v>
      </c>
      <c r="E6" s="100" t="s">
        <v>144</v>
      </c>
      <c r="F6" s="101" t="s">
        <v>145</v>
      </c>
      <c r="G6" s="102">
        <v>2</v>
      </c>
      <c r="H6" s="101" t="s">
        <v>358</v>
      </c>
      <c r="I6" s="32" t="s">
        <v>44</v>
      </c>
      <c r="J6" s="12"/>
      <c r="K6" s="13" t="s">
        <v>42</v>
      </c>
      <c r="L6" s="34" t="s">
        <v>43</v>
      </c>
    </row>
    <row r="7" spans="2:21" ht="53.25" customHeight="1">
      <c r="B7" s="195">
        <v>3</v>
      </c>
      <c r="C7" s="196" t="s">
        <v>33</v>
      </c>
      <c r="D7" s="88" t="s">
        <v>97</v>
      </c>
      <c r="E7" s="88" t="s">
        <v>100</v>
      </c>
      <c r="F7" s="87" t="s">
        <v>99</v>
      </c>
      <c r="G7" s="88">
        <v>3</v>
      </c>
      <c r="H7" s="87" t="s">
        <v>186</v>
      </c>
      <c r="I7" s="33" t="s">
        <v>35</v>
      </c>
      <c r="J7" s="11" t="s">
        <v>6</v>
      </c>
      <c r="K7" s="204" t="s">
        <v>41</v>
      </c>
      <c r="L7" s="206" t="s">
        <v>45</v>
      </c>
    </row>
    <row r="8" spans="2:21" ht="127.5">
      <c r="B8" s="195"/>
      <c r="C8" s="196"/>
      <c r="D8" s="88" t="s">
        <v>95</v>
      </c>
      <c r="E8" s="88" t="s">
        <v>165</v>
      </c>
      <c r="F8" s="87" t="s">
        <v>175</v>
      </c>
      <c r="G8" s="88">
        <v>1</v>
      </c>
      <c r="H8" s="87" t="s">
        <v>332</v>
      </c>
      <c r="I8" s="33" t="s">
        <v>36</v>
      </c>
      <c r="J8" s="11" t="s">
        <v>13</v>
      </c>
      <c r="K8" s="205"/>
      <c r="L8" s="207"/>
    </row>
    <row r="9" spans="2:21" ht="71.25" customHeight="1">
      <c r="B9" s="193">
        <v>4</v>
      </c>
      <c r="C9" s="194" t="s">
        <v>32</v>
      </c>
      <c r="D9" s="199" t="s">
        <v>97</v>
      </c>
      <c r="E9" s="197" t="s">
        <v>107</v>
      </c>
      <c r="F9" s="198" t="s">
        <v>179</v>
      </c>
      <c r="G9" s="84">
        <v>1</v>
      </c>
      <c r="H9" s="85" t="s">
        <v>232</v>
      </c>
      <c r="I9" s="32" t="s">
        <v>35</v>
      </c>
      <c r="J9" s="14" t="s">
        <v>7</v>
      </c>
      <c r="K9" s="208" t="s">
        <v>47</v>
      </c>
      <c r="L9" s="210" t="s">
        <v>46</v>
      </c>
    </row>
    <row r="10" spans="2:21" ht="45.75" customHeight="1">
      <c r="B10" s="193"/>
      <c r="C10" s="194"/>
      <c r="D10" s="199"/>
      <c r="E10" s="197"/>
      <c r="F10" s="198"/>
      <c r="G10" s="84">
        <v>2</v>
      </c>
      <c r="H10" s="85" t="s">
        <v>347</v>
      </c>
      <c r="I10" s="32" t="s">
        <v>36</v>
      </c>
      <c r="J10" s="14" t="s">
        <v>15</v>
      </c>
      <c r="K10" s="209"/>
      <c r="L10" s="211"/>
    </row>
    <row r="11" spans="2:21" ht="46.5" customHeight="1">
      <c r="B11" s="195">
        <v>5</v>
      </c>
      <c r="C11" s="196" t="s">
        <v>31</v>
      </c>
      <c r="D11" s="192" t="s">
        <v>9</v>
      </c>
      <c r="E11" s="166" t="s">
        <v>128</v>
      </c>
      <c r="F11" s="191" t="s">
        <v>377</v>
      </c>
      <c r="G11" s="81">
        <v>1</v>
      </c>
      <c r="H11" s="82" t="s">
        <v>342</v>
      </c>
      <c r="I11" s="33" t="s">
        <v>37</v>
      </c>
      <c r="J11" s="36" t="s">
        <v>48</v>
      </c>
      <c r="K11" s="7" t="s">
        <v>49</v>
      </c>
      <c r="L11" s="35" t="s">
        <v>50</v>
      </c>
    </row>
    <row r="12" spans="2:21" ht="65.25" customHeight="1">
      <c r="B12" s="195"/>
      <c r="C12" s="196"/>
      <c r="D12" s="192"/>
      <c r="E12" s="166"/>
      <c r="F12" s="191"/>
      <c r="G12" s="81">
        <v>2</v>
      </c>
      <c r="H12" s="82" t="s">
        <v>378</v>
      </c>
      <c r="I12" s="33"/>
      <c r="J12" s="36"/>
      <c r="K12" s="7"/>
      <c r="L12" s="35"/>
    </row>
    <row r="13" spans="2:21" ht="28.5" customHeight="1">
      <c r="B13" s="195"/>
      <c r="C13" s="196"/>
      <c r="D13" s="192"/>
      <c r="E13" s="166"/>
      <c r="F13" s="191"/>
      <c r="G13" s="81">
        <v>3</v>
      </c>
      <c r="H13" s="106" t="s">
        <v>343</v>
      </c>
      <c r="I13" s="33"/>
      <c r="J13" s="36"/>
      <c r="K13" s="7"/>
      <c r="L13" s="35"/>
    </row>
    <row r="14" spans="2:21" ht="66.75" customHeight="1">
      <c r="B14" s="195"/>
      <c r="C14" s="196"/>
      <c r="D14" s="192"/>
      <c r="E14" s="103" t="s">
        <v>129</v>
      </c>
      <c r="F14" s="104" t="s">
        <v>90</v>
      </c>
      <c r="G14" s="91">
        <v>1</v>
      </c>
      <c r="H14" s="82" t="s">
        <v>91</v>
      </c>
      <c r="I14" s="33"/>
      <c r="J14" s="36"/>
      <c r="K14" s="7"/>
      <c r="L14" s="35"/>
    </row>
    <row r="15" spans="2:21" ht="49.5" customHeight="1">
      <c r="B15" s="195"/>
      <c r="C15" s="196"/>
      <c r="D15" s="192"/>
      <c r="E15" s="103" t="s">
        <v>130</v>
      </c>
      <c r="F15" s="89" t="s">
        <v>206</v>
      </c>
      <c r="G15" s="91">
        <v>1</v>
      </c>
      <c r="H15" s="107" t="s">
        <v>412</v>
      </c>
      <c r="I15" s="33"/>
      <c r="J15" s="36"/>
      <c r="K15" s="7"/>
      <c r="L15" s="35"/>
    </row>
    <row r="16" spans="2:21" ht="66.75" customHeight="1">
      <c r="B16" s="195"/>
      <c r="C16" s="196"/>
      <c r="D16" s="192"/>
      <c r="E16" s="103" t="s">
        <v>131</v>
      </c>
      <c r="F16" s="104" t="s">
        <v>236</v>
      </c>
      <c r="G16" s="91">
        <v>1</v>
      </c>
      <c r="H16" s="92" t="s">
        <v>247</v>
      </c>
      <c r="I16" s="67"/>
      <c r="J16" s="40"/>
      <c r="K16" s="7"/>
      <c r="L16" s="69"/>
    </row>
    <row r="17" spans="2:12" ht="105.75" customHeight="1">
      <c r="B17" s="195"/>
      <c r="C17" s="196"/>
      <c r="D17" s="192"/>
      <c r="E17" s="88" t="s">
        <v>132</v>
      </c>
      <c r="F17" s="87" t="s">
        <v>379</v>
      </c>
      <c r="G17" s="88">
        <v>1</v>
      </c>
      <c r="H17" s="87" t="s">
        <v>207</v>
      </c>
      <c r="I17" s="33"/>
      <c r="J17" s="36"/>
      <c r="K17" s="7"/>
      <c r="L17" s="35"/>
    </row>
    <row r="18" spans="2:12" ht="79.5" customHeight="1">
      <c r="B18" s="195"/>
      <c r="C18" s="196"/>
      <c r="D18" s="192"/>
      <c r="E18" s="88" t="s">
        <v>133</v>
      </c>
      <c r="F18" s="93" t="s">
        <v>134</v>
      </c>
      <c r="G18" s="86">
        <v>1</v>
      </c>
      <c r="H18" s="87" t="s">
        <v>81</v>
      </c>
      <c r="I18" s="33"/>
      <c r="J18" s="36"/>
      <c r="K18" s="7"/>
      <c r="L18" s="35"/>
    </row>
    <row r="19" spans="2:12" ht="40.5" customHeight="1">
      <c r="B19" s="193">
        <v>6</v>
      </c>
      <c r="C19" s="194" t="s">
        <v>30</v>
      </c>
      <c r="D19" s="199" t="s">
        <v>9</v>
      </c>
      <c r="E19" s="197" t="s">
        <v>128</v>
      </c>
      <c r="F19" s="198" t="s">
        <v>377</v>
      </c>
      <c r="G19" s="84">
        <v>1</v>
      </c>
      <c r="H19" s="85" t="s">
        <v>342</v>
      </c>
      <c r="I19" s="16" t="s">
        <v>51</v>
      </c>
      <c r="J19" s="14" t="s">
        <v>52</v>
      </c>
      <c r="K19" s="13" t="s">
        <v>49</v>
      </c>
      <c r="L19" s="2"/>
    </row>
    <row r="20" spans="2:12" ht="67.5" customHeight="1">
      <c r="B20" s="193"/>
      <c r="C20" s="194"/>
      <c r="D20" s="199"/>
      <c r="E20" s="197"/>
      <c r="F20" s="198"/>
      <c r="G20" s="84">
        <v>2</v>
      </c>
      <c r="H20" s="85" t="s">
        <v>378</v>
      </c>
      <c r="I20" s="16"/>
      <c r="J20" s="64"/>
      <c r="K20" s="13"/>
      <c r="L20" s="2"/>
    </row>
    <row r="21" spans="2:12" ht="29.25" customHeight="1">
      <c r="B21" s="193"/>
      <c r="C21" s="194"/>
      <c r="D21" s="199"/>
      <c r="E21" s="197"/>
      <c r="F21" s="198"/>
      <c r="G21" s="84">
        <v>3</v>
      </c>
      <c r="H21" s="108" t="s">
        <v>343</v>
      </c>
      <c r="I21" s="16"/>
      <c r="J21" s="64"/>
      <c r="K21" s="13"/>
      <c r="L21" s="2"/>
    </row>
    <row r="22" spans="2:12" ht="48.75" customHeight="1">
      <c r="B22" s="195">
        <v>7</v>
      </c>
      <c r="C22" s="196" t="s">
        <v>29</v>
      </c>
      <c r="D22" s="192" t="s">
        <v>97</v>
      </c>
      <c r="E22" s="88" t="s">
        <v>107</v>
      </c>
      <c r="F22" s="87" t="s">
        <v>179</v>
      </c>
      <c r="G22" s="81">
        <v>2</v>
      </c>
      <c r="H22" s="82" t="s">
        <v>347</v>
      </c>
      <c r="I22" s="33" t="s">
        <v>35</v>
      </c>
      <c r="J22" s="11" t="s">
        <v>53</v>
      </c>
      <c r="K22" s="7" t="s">
        <v>49</v>
      </c>
      <c r="L22" s="35" t="s">
        <v>54</v>
      </c>
    </row>
    <row r="23" spans="2:12" ht="33" customHeight="1">
      <c r="B23" s="195"/>
      <c r="C23" s="196"/>
      <c r="D23" s="192"/>
      <c r="E23" s="192" t="s">
        <v>110</v>
      </c>
      <c r="F23" s="196" t="s">
        <v>199</v>
      </c>
      <c r="G23" s="81">
        <v>1</v>
      </c>
      <c r="H23" s="82" t="s">
        <v>89</v>
      </c>
      <c r="I23" s="67"/>
      <c r="J23" s="63"/>
      <c r="K23" s="7"/>
      <c r="L23" s="69"/>
    </row>
    <row r="24" spans="2:12" ht="36" customHeight="1">
      <c r="B24" s="195"/>
      <c r="C24" s="196"/>
      <c r="D24" s="192"/>
      <c r="E24" s="192"/>
      <c r="F24" s="196"/>
      <c r="G24" s="81">
        <v>2</v>
      </c>
      <c r="H24" s="82" t="s">
        <v>84</v>
      </c>
      <c r="I24" s="67"/>
      <c r="J24" s="63"/>
      <c r="K24" s="7"/>
      <c r="L24" s="69"/>
    </row>
    <row r="25" spans="2:12" ht="127.5">
      <c r="B25" s="193">
        <v>8</v>
      </c>
      <c r="C25" s="194" t="s">
        <v>28</v>
      </c>
      <c r="D25" s="199" t="s">
        <v>95</v>
      </c>
      <c r="E25" s="97" t="s">
        <v>165</v>
      </c>
      <c r="F25" s="98" t="s">
        <v>175</v>
      </c>
      <c r="G25" s="97">
        <v>1</v>
      </c>
      <c r="H25" s="98" t="s">
        <v>332</v>
      </c>
      <c r="I25" s="32" t="s">
        <v>38</v>
      </c>
      <c r="J25" s="14" t="s">
        <v>12</v>
      </c>
      <c r="K25" s="17" t="s">
        <v>41</v>
      </c>
      <c r="L25" s="2" t="s">
        <v>55</v>
      </c>
    </row>
    <row r="26" spans="2:12" ht="93" customHeight="1">
      <c r="B26" s="193"/>
      <c r="C26" s="194"/>
      <c r="D26" s="199"/>
      <c r="E26" s="97" t="s">
        <v>169</v>
      </c>
      <c r="F26" s="98" t="s">
        <v>176</v>
      </c>
      <c r="G26" s="97">
        <v>1</v>
      </c>
      <c r="H26" s="98" t="s">
        <v>71</v>
      </c>
      <c r="I26" s="32"/>
      <c r="J26" s="14"/>
      <c r="K26" s="17"/>
      <c r="L26" s="2"/>
    </row>
    <row r="27" spans="2:12" ht="72" customHeight="1">
      <c r="B27" s="195">
        <v>9</v>
      </c>
      <c r="C27" s="196" t="s">
        <v>56</v>
      </c>
      <c r="D27" s="192" t="s">
        <v>94</v>
      </c>
      <c r="E27" s="192" t="s">
        <v>144</v>
      </c>
      <c r="F27" s="196" t="s">
        <v>145</v>
      </c>
      <c r="G27" s="88">
        <v>1</v>
      </c>
      <c r="H27" s="87" t="s">
        <v>421</v>
      </c>
      <c r="I27" s="33" t="s">
        <v>57</v>
      </c>
      <c r="J27" s="11" t="s">
        <v>10</v>
      </c>
      <c r="K27" s="3"/>
      <c r="L27" s="35"/>
    </row>
    <row r="28" spans="2:12" ht="69" customHeight="1">
      <c r="B28" s="195"/>
      <c r="C28" s="196"/>
      <c r="D28" s="192"/>
      <c r="E28" s="192"/>
      <c r="F28" s="196"/>
      <c r="G28" s="88">
        <v>2</v>
      </c>
      <c r="H28" s="87" t="s">
        <v>358</v>
      </c>
      <c r="I28" s="33"/>
      <c r="J28" s="11"/>
      <c r="K28" s="3"/>
      <c r="L28" s="35"/>
    </row>
    <row r="29" spans="2:12" ht="51.75" customHeight="1">
      <c r="B29" s="193">
        <v>10</v>
      </c>
      <c r="C29" s="194" t="s">
        <v>27</v>
      </c>
      <c r="D29" s="199" t="s">
        <v>96</v>
      </c>
      <c r="E29" s="199" t="s">
        <v>117</v>
      </c>
      <c r="F29" s="200" t="s">
        <v>233</v>
      </c>
      <c r="G29" s="84">
        <v>1</v>
      </c>
      <c r="H29" s="85" t="s">
        <v>118</v>
      </c>
      <c r="I29" s="15"/>
      <c r="J29" s="12"/>
      <c r="K29" s="15"/>
      <c r="L29" s="2"/>
    </row>
    <row r="30" spans="2:12" ht="66.75" customHeight="1">
      <c r="B30" s="193"/>
      <c r="C30" s="194"/>
      <c r="D30" s="199"/>
      <c r="E30" s="199"/>
      <c r="F30" s="200"/>
      <c r="G30" s="84">
        <v>2</v>
      </c>
      <c r="H30" s="85" t="s">
        <v>119</v>
      </c>
      <c r="I30" s="15"/>
      <c r="J30" s="12"/>
      <c r="K30" s="15"/>
      <c r="L30" s="2"/>
    </row>
    <row r="31" spans="2:12" ht="30.75" customHeight="1">
      <c r="B31" s="193"/>
      <c r="C31" s="194"/>
      <c r="D31" s="199"/>
      <c r="E31" s="199"/>
      <c r="F31" s="200"/>
      <c r="G31" s="84">
        <v>3</v>
      </c>
      <c r="H31" s="85" t="s">
        <v>120</v>
      </c>
      <c r="I31" s="15"/>
      <c r="J31" s="12"/>
      <c r="K31" s="15"/>
      <c r="L31" s="2"/>
    </row>
    <row r="32" spans="2:12" ht="72" customHeight="1">
      <c r="B32" s="195">
        <v>11</v>
      </c>
      <c r="C32" s="196" t="s">
        <v>26</v>
      </c>
      <c r="D32" s="192" t="s">
        <v>97</v>
      </c>
      <c r="E32" s="166" t="s">
        <v>113</v>
      </c>
      <c r="F32" s="191" t="s">
        <v>258</v>
      </c>
      <c r="G32" s="91">
        <v>1</v>
      </c>
      <c r="H32" s="92" t="s">
        <v>291</v>
      </c>
      <c r="I32" s="15"/>
      <c r="J32" s="12"/>
      <c r="K32" s="15"/>
      <c r="L32" s="2"/>
    </row>
    <row r="33" spans="2:12" ht="43.5" customHeight="1">
      <c r="B33" s="195"/>
      <c r="C33" s="196"/>
      <c r="D33" s="192"/>
      <c r="E33" s="166"/>
      <c r="F33" s="191"/>
      <c r="G33" s="81">
        <v>2</v>
      </c>
      <c r="H33" s="82" t="s">
        <v>259</v>
      </c>
      <c r="I33" s="15"/>
      <c r="J33" s="12"/>
      <c r="K33" s="15"/>
      <c r="L33" s="2"/>
    </row>
    <row r="34" spans="2:12" ht="83.25" customHeight="1">
      <c r="B34" s="193">
        <v>12</v>
      </c>
      <c r="C34" s="194" t="s">
        <v>297</v>
      </c>
      <c r="D34" s="97" t="s">
        <v>147</v>
      </c>
      <c r="E34" s="97" t="s">
        <v>148</v>
      </c>
      <c r="F34" s="98" t="s">
        <v>324</v>
      </c>
      <c r="G34" s="97">
        <v>1</v>
      </c>
      <c r="H34" s="98" t="s">
        <v>319</v>
      </c>
      <c r="I34" s="32" t="s">
        <v>59</v>
      </c>
      <c r="J34" s="12"/>
      <c r="K34" s="15"/>
      <c r="L34" s="19"/>
    </row>
    <row r="35" spans="2:12" ht="42.75" customHeight="1">
      <c r="B35" s="193"/>
      <c r="C35" s="194"/>
      <c r="D35" s="97" t="s">
        <v>147</v>
      </c>
      <c r="E35" s="97" t="s">
        <v>149</v>
      </c>
      <c r="F35" s="98" t="s">
        <v>151</v>
      </c>
      <c r="G35" s="84">
        <v>1</v>
      </c>
      <c r="H35" s="85" t="s">
        <v>362</v>
      </c>
      <c r="I35" s="32"/>
      <c r="J35" s="12"/>
      <c r="K35" s="15"/>
      <c r="L35" s="19"/>
    </row>
    <row r="36" spans="2:12" ht="55.5" customHeight="1">
      <c r="B36" s="193"/>
      <c r="C36" s="194"/>
      <c r="D36" s="97" t="s">
        <v>147</v>
      </c>
      <c r="E36" s="97" t="s">
        <v>150</v>
      </c>
      <c r="F36" s="98" t="s">
        <v>277</v>
      </c>
      <c r="G36" s="97">
        <v>1</v>
      </c>
      <c r="H36" s="98" t="s">
        <v>439</v>
      </c>
      <c r="I36" s="32"/>
      <c r="J36" s="12"/>
      <c r="K36" s="15"/>
      <c r="L36" s="19"/>
    </row>
    <row r="37" spans="2:12" ht="53.25" customHeight="1">
      <c r="B37" s="193"/>
      <c r="C37" s="194"/>
      <c r="D37" s="97" t="s">
        <v>147</v>
      </c>
      <c r="E37" s="95" t="s">
        <v>152</v>
      </c>
      <c r="F37" s="83" t="s">
        <v>92</v>
      </c>
      <c r="G37" s="84">
        <v>1</v>
      </c>
      <c r="H37" s="85" t="s">
        <v>93</v>
      </c>
      <c r="I37" s="32"/>
      <c r="J37" s="12"/>
      <c r="K37" s="15"/>
      <c r="L37" s="19"/>
    </row>
    <row r="38" spans="2:12" ht="69" customHeight="1">
      <c r="B38" s="193"/>
      <c r="C38" s="194"/>
      <c r="D38" s="199" t="s">
        <v>147</v>
      </c>
      <c r="E38" s="199" t="s">
        <v>153</v>
      </c>
      <c r="F38" s="198" t="s">
        <v>403</v>
      </c>
      <c r="G38" s="84">
        <v>1</v>
      </c>
      <c r="H38" s="85" t="s">
        <v>23</v>
      </c>
      <c r="I38" s="32"/>
      <c r="J38" s="12"/>
      <c r="K38" s="15"/>
      <c r="L38" s="19"/>
    </row>
    <row r="39" spans="2:12" ht="31.5" customHeight="1">
      <c r="B39" s="193"/>
      <c r="C39" s="194"/>
      <c r="D39" s="199"/>
      <c r="E39" s="199"/>
      <c r="F39" s="198"/>
      <c r="G39" s="84">
        <v>2</v>
      </c>
      <c r="H39" s="85" t="s">
        <v>21</v>
      </c>
      <c r="I39" s="32"/>
      <c r="J39" s="12"/>
      <c r="K39" s="15"/>
      <c r="L39" s="19"/>
    </row>
    <row r="40" spans="2:12" ht="33" customHeight="1">
      <c r="B40" s="193"/>
      <c r="C40" s="194"/>
      <c r="D40" s="199"/>
      <c r="E40" s="199"/>
      <c r="F40" s="198"/>
      <c r="G40" s="84">
        <v>3</v>
      </c>
      <c r="H40" s="94" t="s">
        <v>22</v>
      </c>
      <c r="I40" s="32"/>
      <c r="J40" s="12"/>
      <c r="K40" s="15"/>
      <c r="L40" s="19"/>
    </row>
    <row r="41" spans="2:12" ht="93.75" customHeight="1">
      <c r="B41" s="193"/>
      <c r="C41" s="194"/>
      <c r="D41" s="199"/>
      <c r="E41" s="199"/>
      <c r="F41" s="198"/>
      <c r="G41" s="84">
        <v>4</v>
      </c>
      <c r="H41" s="98" t="s">
        <v>323</v>
      </c>
      <c r="I41" s="66"/>
      <c r="J41" s="12"/>
      <c r="K41" s="15"/>
      <c r="L41" s="19"/>
    </row>
    <row r="42" spans="2:12" ht="43.5" customHeight="1">
      <c r="B42" s="193"/>
      <c r="C42" s="194"/>
      <c r="D42" s="97" t="s">
        <v>147</v>
      </c>
      <c r="E42" s="97" t="s">
        <v>154</v>
      </c>
      <c r="F42" s="83" t="s">
        <v>155</v>
      </c>
      <c r="G42" s="84">
        <v>1</v>
      </c>
      <c r="H42" s="85" t="s">
        <v>85</v>
      </c>
      <c r="I42" s="32"/>
      <c r="J42" s="12"/>
      <c r="K42" s="15"/>
      <c r="L42" s="19"/>
    </row>
    <row r="43" spans="2:12" ht="45.75" customHeight="1">
      <c r="B43" s="193"/>
      <c r="C43" s="194"/>
      <c r="D43" s="199" t="s">
        <v>147</v>
      </c>
      <c r="E43" s="199" t="s">
        <v>184</v>
      </c>
      <c r="F43" s="198" t="s">
        <v>159</v>
      </c>
      <c r="G43" s="84">
        <v>1</v>
      </c>
      <c r="H43" s="85" t="s">
        <v>156</v>
      </c>
      <c r="I43" s="32"/>
      <c r="J43" s="12"/>
      <c r="K43" s="15"/>
      <c r="L43" s="19"/>
    </row>
    <row r="44" spans="2:12" ht="40.5" customHeight="1">
      <c r="B44" s="193"/>
      <c r="C44" s="194"/>
      <c r="D44" s="199"/>
      <c r="E44" s="199"/>
      <c r="F44" s="198"/>
      <c r="G44" s="84">
        <v>2</v>
      </c>
      <c r="H44" s="85" t="s">
        <v>157</v>
      </c>
      <c r="I44" s="32"/>
      <c r="J44" s="12"/>
      <c r="K44" s="15"/>
      <c r="L44" s="19"/>
    </row>
    <row r="45" spans="2:12" ht="33" customHeight="1">
      <c r="B45" s="193"/>
      <c r="C45" s="194"/>
      <c r="D45" s="199"/>
      <c r="E45" s="199"/>
      <c r="F45" s="198"/>
      <c r="G45" s="84">
        <v>3</v>
      </c>
      <c r="H45" s="85" t="s">
        <v>158</v>
      </c>
      <c r="I45" s="32"/>
      <c r="J45" s="12"/>
      <c r="K45" s="15"/>
      <c r="L45" s="19"/>
    </row>
    <row r="46" spans="2:12" ht="93.75" customHeight="1">
      <c r="B46" s="193"/>
      <c r="C46" s="194"/>
      <c r="D46" s="199"/>
      <c r="E46" s="199"/>
      <c r="F46" s="198"/>
      <c r="G46" s="84">
        <v>4</v>
      </c>
      <c r="H46" s="85" t="s">
        <v>396</v>
      </c>
      <c r="I46" s="32"/>
      <c r="J46" s="12"/>
      <c r="K46" s="15"/>
      <c r="L46" s="19"/>
    </row>
    <row r="47" spans="2:12" ht="45.75" customHeight="1">
      <c r="B47" s="193"/>
      <c r="C47" s="194"/>
      <c r="D47" s="199"/>
      <c r="E47" s="199"/>
      <c r="F47" s="198"/>
      <c r="G47" s="84">
        <v>5</v>
      </c>
      <c r="H47" s="94" t="s">
        <v>329</v>
      </c>
      <c r="I47" s="66"/>
      <c r="J47" s="12"/>
      <c r="K47" s="15"/>
      <c r="L47" s="19"/>
    </row>
    <row r="48" spans="2:12" ht="110.25" customHeight="1">
      <c r="B48" s="86">
        <v>13</v>
      </c>
      <c r="C48" s="87" t="s">
        <v>60</v>
      </c>
      <c r="D48" s="88" t="s">
        <v>9</v>
      </c>
      <c r="E48" s="88" t="s">
        <v>132</v>
      </c>
      <c r="F48" s="87" t="s">
        <v>379</v>
      </c>
      <c r="G48" s="88">
        <v>1</v>
      </c>
      <c r="H48" s="87" t="s">
        <v>207</v>
      </c>
      <c r="I48" s="33" t="s">
        <v>37</v>
      </c>
      <c r="J48" s="10"/>
      <c r="K48" s="8" t="s">
        <v>49</v>
      </c>
      <c r="L48" s="20" t="s">
        <v>64</v>
      </c>
    </row>
    <row r="49" spans="2:12" ht="36" customHeight="1">
      <c r="B49" s="193">
        <v>14</v>
      </c>
      <c r="C49" s="194" t="s">
        <v>65</v>
      </c>
      <c r="D49" s="199" t="s">
        <v>11</v>
      </c>
      <c r="E49" s="197" t="s">
        <v>160</v>
      </c>
      <c r="F49" s="198" t="s">
        <v>309</v>
      </c>
      <c r="G49" s="84">
        <v>1</v>
      </c>
      <c r="H49" s="85" t="s">
        <v>224</v>
      </c>
      <c r="I49" s="32" t="s">
        <v>67</v>
      </c>
      <c r="J49" s="14" t="s">
        <v>14</v>
      </c>
      <c r="K49" s="17" t="s">
        <v>47</v>
      </c>
      <c r="L49" s="34" t="s">
        <v>1</v>
      </c>
    </row>
    <row r="50" spans="2:12" ht="36" customHeight="1">
      <c r="B50" s="193"/>
      <c r="C50" s="194"/>
      <c r="D50" s="199"/>
      <c r="E50" s="197"/>
      <c r="F50" s="198"/>
      <c r="G50" s="84">
        <v>2</v>
      </c>
      <c r="H50" s="85" t="s">
        <v>312</v>
      </c>
      <c r="I50" s="32"/>
      <c r="J50" s="14"/>
      <c r="K50" s="17"/>
      <c r="L50" s="34"/>
    </row>
    <row r="51" spans="2:12" ht="45.75" customHeight="1">
      <c r="B51" s="193"/>
      <c r="C51" s="194"/>
      <c r="D51" s="199"/>
      <c r="E51" s="197"/>
      <c r="F51" s="198"/>
      <c r="G51" s="84">
        <v>3</v>
      </c>
      <c r="H51" s="85" t="s">
        <v>314</v>
      </c>
      <c r="I51" s="66"/>
      <c r="J51" s="64"/>
      <c r="K51" s="17"/>
      <c r="L51" s="68"/>
    </row>
    <row r="52" spans="2:12" ht="45.75" customHeight="1">
      <c r="B52" s="193"/>
      <c r="C52" s="194"/>
      <c r="D52" s="199"/>
      <c r="E52" s="197"/>
      <c r="F52" s="198"/>
      <c r="G52" s="96">
        <v>4</v>
      </c>
      <c r="H52" s="98" t="s">
        <v>315</v>
      </c>
      <c r="I52" s="66"/>
      <c r="J52" s="64"/>
      <c r="K52" s="17"/>
      <c r="L52" s="68"/>
    </row>
    <row r="53" spans="2:12" ht="42.75" customHeight="1">
      <c r="B53" s="193"/>
      <c r="C53" s="194"/>
      <c r="D53" s="199"/>
      <c r="E53" s="199" t="s">
        <v>163</v>
      </c>
      <c r="F53" s="194" t="s">
        <v>303</v>
      </c>
      <c r="G53" s="97">
        <v>1</v>
      </c>
      <c r="H53" s="108" t="s">
        <v>438</v>
      </c>
      <c r="I53" s="32"/>
      <c r="J53" s="14"/>
      <c r="K53" s="17"/>
      <c r="L53" s="34"/>
    </row>
    <row r="54" spans="2:12" ht="32.25" customHeight="1">
      <c r="B54" s="193"/>
      <c r="C54" s="194"/>
      <c r="D54" s="199"/>
      <c r="E54" s="199"/>
      <c r="F54" s="194"/>
      <c r="G54" s="84">
        <v>2</v>
      </c>
      <c r="H54" s="98" t="s">
        <v>172</v>
      </c>
      <c r="I54" s="32"/>
      <c r="J54" s="14"/>
      <c r="K54" s="17"/>
      <c r="L54" s="34"/>
    </row>
    <row r="55" spans="2:12" ht="47.25" customHeight="1">
      <c r="B55" s="195">
        <v>15</v>
      </c>
      <c r="C55" s="196" t="s">
        <v>25</v>
      </c>
      <c r="D55" s="192" t="s">
        <v>96</v>
      </c>
      <c r="E55" s="192" t="s">
        <v>117</v>
      </c>
      <c r="F55" s="190" t="s">
        <v>233</v>
      </c>
      <c r="G55" s="81">
        <v>1</v>
      </c>
      <c r="H55" s="82" t="s">
        <v>118</v>
      </c>
      <c r="I55" s="33" t="s">
        <v>36</v>
      </c>
      <c r="J55" s="11" t="s">
        <v>8</v>
      </c>
      <c r="K55" s="33" t="s">
        <v>62</v>
      </c>
      <c r="L55" s="31" t="s">
        <v>63</v>
      </c>
    </row>
    <row r="56" spans="2:12" ht="67.5" customHeight="1">
      <c r="B56" s="195"/>
      <c r="C56" s="196"/>
      <c r="D56" s="192"/>
      <c r="E56" s="192"/>
      <c r="F56" s="190"/>
      <c r="G56" s="81">
        <v>2</v>
      </c>
      <c r="H56" s="82" t="s">
        <v>119</v>
      </c>
      <c r="I56" s="67"/>
      <c r="J56" s="63"/>
      <c r="K56" s="67"/>
      <c r="L56" s="65"/>
    </row>
    <row r="57" spans="2:12" ht="32.25" customHeight="1">
      <c r="B57" s="195"/>
      <c r="C57" s="196"/>
      <c r="D57" s="192"/>
      <c r="E57" s="192"/>
      <c r="F57" s="190"/>
      <c r="G57" s="81">
        <v>3</v>
      </c>
      <c r="H57" s="82" t="s">
        <v>120</v>
      </c>
      <c r="I57" s="67"/>
      <c r="J57" s="63"/>
      <c r="K57" s="67"/>
      <c r="L57" s="65"/>
    </row>
    <row r="58" spans="2:12" ht="57" customHeight="1">
      <c r="B58" s="195"/>
      <c r="C58" s="196"/>
      <c r="D58" s="192"/>
      <c r="E58" s="192" t="s">
        <v>121</v>
      </c>
      <c r="F58" s="191" t="s">
        <v>126</v>
      </c>
      <c r="G58" s="81">
        <v>1</v>
      </c>
      <c r="H58" s="82" t="s">
        <v>190</v>
      </c>
      <c r="I58" s="67"/>
      <c r="J58" s="63"/>
      <c r="K58" s="67"/>
      <c r="L58" s="65"/>
    </row>
    <row r="59" spans="2:12" ht="54.75" customHeight="1">
      <c r="B59" s="195"/>
      <c r="C59" s="196"/>
      <c r="D59" s="192"/>
      <c r="E59" s="192"/>
      <c r="F59" s="191"/>
      <c r="G59" s="81">
        <v>2</v>
      </c>
      <c r="H59" s="82" t="s">
        <v>274</v>
      </c>
      <c r="I59" s="67"/>
      <c r="J59" s="63"/>
      <c r="K59" s="67"/>
      <c r="L59" s="65"/>
    </row>
    <row r="60" spans="2:12" ht="83.25" customHeight="1">
      <c r="B60" s="193">
        <v>16</v>
      </c>
      <c r="C60" s="194" t="s">
        <v>66</v>
      </c>
      <c r="D60" s="199" t="s">
        <v>97</v>
      </c>
      <c r="E60" s="197" t="s">
        <v>105</v>
      </c>
      <c r="F60" s="198" t="s">
        <v>265</v>
      </c>
      <c r="G60" s="84">
        <v>1</v>
      </c>
      <c r="H60" s="85" t="s">
        <v>88</v>
      </c>
      <c r="I60" s="32" t="s">
        <v>35</v>
      </c>
      <c r="J60" s="14" t="s">
        <v>5</v>
      </c>
      <c r="K60" s="18" t="s">
        <v>41</v>
      </c>
      <c r="L60" s="34" t="s">
        <v>61</v>
      </c>
    </row>
    <row r="61" spans="2:12" ht="69" customHeight="1">
      <c r="B61" s="193"/>
      <c r="C61" s="194"/>
      <c r="D61" s="199"/>
      <c r="E61" s="197"/>
      <c r="F61" s="198"/>
      <c r="G61" s="84">
        <v>2</v>
      </c>
      <c r="H61" s="85" t="s">
        <v>296</v>
      </c>
    </row>
    <row r="62" spans="2:12"/>
    <row r="63" spans="2:12" hidden="1">
      <c r="G63" s="72"/>
    </row>
    <row r="80"/>
  </sheetData>
  <mergeCells count="79">
    <mergeCell ref="E2:F2"/>
    <mergeCell ref="G2:H2"/>
    <mergeCell ref="I2:J2"/>
    <mergeCell ref="B7:B8"/>
    <mergeCell ref="C7:C8"/>
    <mergeCell ref="B3:B5"/>
    <mergeCell ref="C3:C5"/>
    <mergeCell ref="D3:D5"/>
    <mergeCell ref="K7:K8"/>
    <mergeCell ref="L7:L8"/>
    <mergeCell ref="K9:K10"/>
    <mergeCell ref="L9:L10"/>
    <mergeCell ref="B9:B10"/>
    <mergeCell ref="C9:C10"/>
    <mergeCell ref="D9:D10"/>
    <mergeCell ref="E9:E10"/>
    <mergeCell ref="F9:F10"/>
    <mergeCell ref="K2:L2"/>
    <mergeCell ref="D1:H1"/>
    <mergeCell ref="B60:B61"/>
    <mergeCell ref="C60:C61"/>
    <mergeCell ref="D60:D61"/>
    <mergeCell ref="E60:E61"/>
    <mergeCell ref="F60:F61"/>
    <mergeCell ref="B49:B54"/>
    <mergeCell ref="C49:C54"/>
    <mergeCell ref="D49:D54"/>
    <mergeCell ref="E53:E54"/>
    <mergeCell ref="F53:F54"/>
    <mergeCell ref="E38:E41"/>
    <mergeCell ref="F38:F41"/>
    <mergeCell ref="D38:D41"/>
    <mergeCell ref="F43:F47"/>
    <mergeCell ref="D32:D33"/>
    <mergeCell ref="E32:E33"/>
    <mergeCell ref="E27:E28"/>
    <mergeCell ref="B29:B31"/>
    <mergeCell ref="C29:C31"/>
    <mergeCell ref="D29:D31"/>
    <mergeCell ref="E29:E31"/>
    <mergeCell ref="B11:B18"/>
    <mergeCell ref="C11:C18"/>
    <mergeCell ref="D11:D18"/>
    <mergeCell ref="E11:E13"/>
    <mergeCell ref="F11:F13"/>
    <mergeCell ref="E19:E21"/>
    <mergeCell ref="F19:F21"/>
    <mergeCell ref="B19:B21"/>
    <mergeCell ref="C19:C21"/>
    <mergeCell ref="D19:D21"/>
    <mergeCell ref="F23:F24"/>
    <mergeCell ref="F32:F33"/>
    <mergeCell ref="F29:F31"/>
    <mergeCell ref="F27:F28"/>
    <mergeCell ref="B22:B24"/>
    <mergeCell ref="C22:C24"/>
    <mergeCell ref="D22:D24"/>
    <mergeCell ref="E23:E24"/>
    <mergeCell ref="B25:B26"/>
    <mergeCell ref="C25:C26"/>
    <mergeCell ref="D25:D26"/>
    <mergeCell ref="B27:B28"/>
    <mergeCell ref="C27:C28"/>
    <mergeCell ref="D27:D28"/>
    <mergeCell ref="B32:B33"/>
    <mergeCell ref="C32:C33"/>
    <mergeCell ref="F55:F57"/>
    <mergeCell ref="F58:F59"/>
    <mergeCell ref="D55:D59"/>
    <mergeCell ref="E58:E59"/>
    <mergeCell ref="B34:B47"/>
    <mergeCell ref="C34:C47"/>
    <mergeCell ref="B55:B59"/>
    <mergeCell ref="C55:C59"/>
    <mergeCell ref="E55:E57"/>
    <mergeCell ref="E49:E52"/>
    <mergeCell ref="F49:F52"/>
    <mergeCell ref="D43:D47"/>
    <mergeCell ref="E43:E47"/>
  </mergeCells>
  <phoneticPr fontId="26" type="noConversion"/>
  <printOptions horizontalCentered="1"/>
  <pageMargins left="0.51181102362204722" right="0.51181102362204722" top="0.39370078740157483" bottom="0.39370078740157483" header="0.31496062992125984" footer="0.31496062992125984"/>
  <pageSetup paperSize="9" scale="73" fitToHeight="0" orientation="landscape" horizontalDpi="300" verticalDpi="300" r:id="rId1"/>
  <rowBreaks count="5" manualBreakCount="5">
    <brk id="13" min="1" max="7" man="1"/>
    <brk id="24" min="1" max="7" man="1"/>
    <brk id="33" min="1" max="7" man="1"/>
    <brk id="44" min="1" max="7" man="1"/>
    <brk id="54" min="1" max="7"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sheetPr>
  <dimension ref="B2:O16"/>
  <sheetViews>
    <sheetView showGridLines="0" workbookViewId="0">
      <selection activeCell="F16" sqref="F16"/>
    </sheetView>
  </sheetViews>
  <sheetFormatPr baseColWidth="10" defaultRowHeight="15"/>
  <cols>
    <col min="1" max="1" width="6.28515625" customWidth="1"/>
    <col min="2" max="2" width="4" customWidth="1"/>
    <col min="3" max="3" width="34.140625" customWidth="1"/>
    <col min="4" max="6" width="19" customWidth="1"/>
    <col min="7" max="7" width="7" style="152" customWidth="1"/>
    <col min="8" max="8" width="20.85546875" bestFit="1" customWidth="1"/>
    <col min="9" max="9" width="19.28515625" bestFit="1" customWidth="1"/>
    <col min="10" max="10" width="20.85546875" bestFit="1" customWidth="1"/>
    <col min="11" max="11" width="19.28515625" bestFit="1" customWidth="1"/>
    <col min="12" max="12" width="20.85546875" bestFit="1" customWidth="1"/>
    <col min="13" max="13" width="19.28515625" bestFit="1" customWidth="1"/>
    <col min="14" max="15" width="3.140625" bestFit="1" customWidth="1"/>
  </cols>
  <sheetData>
    <row r="2" spans="2:15" s="6" customFormat="1" ht="26.25" customHeight="1">
      <c r="B2" s="6" t="s">
        <v>115</v>
      </c>
      <c r="G2" s="149"/>
      <c r="H2" s="215" t="s">
        <v>431</v>
      </c>
      <c r="I2" s="215"/>
      <c r="J2" s="215" t="s">
        <v>435</v>
      </c>
      <c r="K2" s="215"/>
      <c r="L2" s="215" t="s">
        <v>436</v>
      </c>
      <c r="M2" s="215"/>
    </row>
    <row r="3" spans="2:15" ht="46.5" customHeight="1">
      <c r="B3" s="27" t="s">
        <v>24</v>
      </c>
      <c r="C3" s="27" t="s">
        <v>98</v>
      </c>
      <c r="D3" s="143" t="s">
        <v>116</v>
      </c>
      <c r="E3" s="144" t="s">
        <v>173</v>
      </c>
      <c r="F3" s="143" t="s">
        <v>0</v>
      </c>
      <c r="G3" s="150"/>
      <c r="H3" s="145" t="s">
        <v>116</v>
      </c>
      <c r="I3" s="143" t="s">
        <v>173</v>
      </c>
      <c r="J3" s="143" t="s">
        <v>116</v>
      </c>
      <c r="K3" s="143" t="s">
        <v>173</v>
      </c>
      <c r="L3" s="143" t="s">
        <v>116</v>
      </c>
      <c r="M3" s="143" t="s">
        <v>173</v>
      </c>
    </row>
    <row r="4" spans="2:15" ht="30.75" customHeight="1">
      <c r="B4" s="26">
        <v>1</v>
      </c>
      <c r="C4" s="161" t="s">
        <v>563</v>
      </c>
      <c r="D4" s="162">
        <v>10</v>
      </c>
      <c r="E4" s="163">
        <v>18</v>
      </c>
      <c r="F4" s="162">
        <v>18</v>
      </c>
      <c r="G4" s="21"/>
      <c r="H4" s="146">
        <v>8</v>
      </c>
      <c r="I4" s="76">
        <v>15</v>
      </c>
      <c r="J4" s="76">
        <v>2</v>
      </c>
      <c r="K4" s="76">
        <v>3</v>
      </c>
      <c r="L4" s="76">
        <v>5</v>
      </c>
      <c r="M4" s="76">
        <v>10</v>
      </c>
      <c r="N4">
        <f>+H4+J4</f>
        <v>10</v>
      </c>
      <c r="O4" s="79">
        <f>+I4+K4</f>
        <v>18</v>
      </c>
    </row>
    <row r="5" spans="2:15" ht="21.75" customHeight="1">
      <c r="B5" s="25">
        <v>2</v>
      </c>
      <c r="C5" s="153" t="s">
        <v>180</v>
      </c>
      <c r="D5" s="25">
        <v>7</v>
      </c>
      <c r="E5" s="74">
        <v>16</v>
      </c>
      <c r="F5" s="25">
        <v>16</v>
      </c>
      <c r="G5" s="21"/>
      <c r="H5" s="147">
        <v>5</v>
      </c>
      <c r="I5" s="25">
        <v>12</v>
      </c>
      <c r="J5" s="25">
        <v>2</v>
      </c>
      <c r="K5" s="25">
        <v>4</v>
      </c>
      <c r="L5" s="25">
        <v>2</v>
      </c>
      <c r="M5" s="25">
        <v>5</v>
      </c>
      <c r="N5" s="79">
        <f t="shared" ref="N5:O10" si="0">+H5+J5</f>
        <v>7</v>
      </c>
      <c r="O5">
        <f t="shared" si="0"/>
        <v>16</v>
      </c>
    </row>
    <row r="6" spans="2:15" ht="30">
      <c r="B6" s="26">
        <v>3</v>
      </c>
      <c r="C6" s="116" t="s">
        <v>37</v>
      </c>
      <c r="D6" s="26">
        <v>4</v>
      </c>
      <c r="E6" s="73">
        <v>6</v>
      </c>
      <c r="F6" s="117">
        <v>14</v>
      </c>
      <c r="G6" s="21"/>
      <c r="H6" s="146">
        <v>6</v>
      </c>
      <c r="I6" s="76">
        <v>8</v>
      </c>
      <c r="J6" s="70"/>
      <c r="K6" s="76">
        <v>0</v>
      </c>
      <c r="L6" s="76">
        <v>6</v>
      </c>
      <c r="M6" s="76">
        <v>8</v>
      </c>
      <c r="N6">
        <f t="shared" si="0"/>
        <v>6</v>
      </c>
      <c r="O6">
        <f t="shared" si="0"/>
        <v>8</v>
      </c>
    </row>
    <row r="7" spans="2:15" ht="21.75" customHeight="1">
      <c r="B7" s="25">
        <v>4</v>
      </c>
      <c r="C7" s="153" t="s">
        <v>181</v>
      </c>
      <c r="D7" s="25">
        <v>8</v>
      </c>
      <c r="E7" s="74">
        <v>16</v>
      </c>
      <c r="F7" s="25">
        <v>19</v>
      </c>
      <c r="G7" s="21"/>
      <c r="H7" s="147">
        <v>7</v>
      </c>
      <c r="I7" s="25">
        <v>11</v>
      </c>
      <c r="J7" s="25">
        <v>3</v>
      </c>
      <c r="K7" s="25">
        <v>9</v>
      </c>
      <c r="L7" s="25">
        <v>3</v>
      </c>
      <c r="M7" s="25">
        <v>4</v>
      </c>
      <c r="N7">
        <f t="shared" si="0"/>
        <v>10</v>
      </c>
      <c r="O7">
        <f t="shared" si="0"/>
        <v>20</v>
      </c>
    </row>
    <row r="8" spans="2:15" ht="21.75" customHeight="1">
      <c r="B8" s="26">
        <v>5</v>
      </c>
      <c r="C8" s="116" t="s">
        <v>182</v>
      </c>
      <c r="D8" s="26">
        <v>7</v>
      </c>
      <c r="E8" s="73">
        <v>14</v>
      </c>
      <c r="F8" s="117">
        <v>19</v>
      </c>
      <c r="G8" s="21"/>
      <c r="H8" s="146">
        <v>4</v>
      </c>
      <c r="I8" s="76">
        <v>6</v>
      </c>
      <c r="J8" s="76">
        <v>3</v>
      </c>
      <c r="K8" s="76">
        <v>8</v>
      </c>
      <c r="L8" s="76">
        <v>7</v>
      </c>
      <c r="M8" s="76">
        <v>14</v>
      </c>
      <c r="N8" s="78">
        <f t="shared" si="0"/>
        <v>7</v>
      </c>
      <c r="O8">
        <f t="shared" si="0"/>
        <v>14</v>
      </c>
    </row>
    <row r="9" spans="2:15" ht="21.75" customHeight="1">
      <c r="B9" s="25">
        <v>6</v>
      </c>
      <c r="C9" s="153" t="s">
        <v>68</v>
      </c>
      <c r="D9" s="25">
        <v>5</v>
      </c>
      <c r="E9" s="74">
        <v>13</v>
      </c>
      <c r="F9" s="25">
        <v>14</v>
      </c>
      <c r="G9" s="21"/>
      <c r="H9" s="147">
        <v>5</v>
      </c>
      <c r="I9" s="25">
        <v>15</v>
      </c>
      <c r="J9" s="70"/>
      <c r="K9" s="25"/>
      <c r="L9" s="25">
        <v>2</v>
      </c>
      <c r="M9" s="25">
        <v>6</v>
      </c>
      <c r="N9">
        <f t="shared" si="0"/>
        <v>5</v>
      </c>
      <c r="O9">
        <f t="shared" si="0"/>
        <v>15</v>
      </c>
    </row>
    <row r="10" spans="2:15" ht="35.25" customHeight="1">
      <c r="B10" s="26">
        <v>7</v>
      </c>
      <c r="C10" s="116" t="s">
        <v>183</v>
      </c>
      <c r="D10" s="26">
        <v>4</v>
      </c>
      <c r="E10" s="73">
        <v>4</v>
      </c>
      <c r="F10" s="117">
        <v>9</v>
      </c>
      <c r="G10" s="21"/>
      <c r="H10" s="146">
        <v>4</v>
      </c>
      <c r="I10" s="76">
        <v>4</v>
      </c>
      <c r="J10" s="70">
        <v>1</v>
      </c>
      <c r="K10" s="25">
        <v>2</v>
      </c>
      <c r="L10" s="76">
        <v>2</v>
      </c>
      <c r="M10" s="76">
        <v>2</v>
      </c>
      <c r="N10">
        <f t="shared" si="0"/>
        <v>5</v>
      </c>
      <c r="O10">
        <f t="shared" si="0"/>
        <v>6</v>
      </c>
    </row>
    <row r="11" spans="2:15" ht="19.5" customHeight="1">
      <c r="D11" s="43">
        <f t="shared" ref="D11:O11" si="1">SUM(D4:D10)</f>
        <v>45</v>
      </c>
      <c r="E11" s="75">
        <f>SUM(E4:E10)</f>
        <v>87</v>
      </c>
      <c r="F11" s="43">
        <f t="shared" si="1"/>
        <v>109</v>
      </c>
      <c r="G11" s="151"/>
      <c r="H11" s="148">
        <f t="shared" si="1"/>
        <v>39</v>
      </c>
      <c r="I11" s="43">
        <f t="shared" si="1"/>
        <v>71</v>
      </c>
      <c r="J11" s="43">
        <f t="shared" si="1"/>
        <v>11</v>
      </c>
      <c r="K11" s="43">
        <f t="shared" si="1"/>
        <v>26</v>
      </c>
      <c r="L11" s="43">
        <f t="shared" si="1"/>
        <v>27</v>
      </c>
      <c r="M11" s="43">
        <f t="shared" si="1"/>
        <v>49</v>
      </c>
      <c r="N11" s="77">
        <f t="shared" si="1"/>
        <v>50</v>
      </c>
      <c r="O11" s="77">
        <f t="shared" si="1"/>
        <v>97</v>
      </c>
    </row>
    <row r="13" spans="2:15">
      <c r="D13" s="5">
        <v>11</v>
      </c>
    </row>
    <row r="14" spans="2:15">
      <c r="D14" s="154">
        <f>D13/D11</f>
        <v>0.24444444444444444</v>
      </c>
    </row>
    <row r="15" spans="2:15">
      <c r="D15" s="5">
        <f>D11-D13</f>
        <v>34</v>
      </c>
    </row>
    <row r="16" spans="2:15">
      <c r="D16" s="154">
        <f>D15/D11</f>
        <v>0.75555555555555554</v>
      </c>
    </row>
  </sheetData>
  <mergeCells count="3">
    <mergeCell ref="J2:K2"/>
    <mergeCell ref="H2:I2"/>
    <mergeCell ref="L2:M2"/>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Plan Indicativo 2022-2025</vt:lpstr>
      <vt:lpstr>Arm. Obs CNA-PI</vt:lpstr>
      <vt:lpstr>Resumen Plan Indicativo </vt:lpstr>
      <vt:lpstr>'Arm. Obs CNA-PI'!Área_de_impresión</vt:lpstr>
      <vt:lpstr>'Plan Indicativo 2022-2025'!Área_de_impresión</vt:lpstr>
      <vt:lpstr>'Arm. Obs CNA-PI'!Títulos_a_imprimir</vt:lpstr>
      <vt:lpstr>'Plan Indicativo 2022-2025'!Títulos_a_imprimir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Rivera</dc:creator>
  <cp:lastModifiedBy>Karen Rivera</cp:lastModifiedBy>
  <cp:lastPrinted>2022-07-30T00:32:47Z</cp:lastPrinted>
  <dcterms:created xsi:type="dcterms:W3CDTF">2021-07-03T22:09:39Z</dcterms:created>
  <dcterms:modified xsi:type="dcterms:W3CDTF">2023-09-12T01:13:35Z</dcterms:modified>
</cp:coreProperties>
</file>