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o\OneDrive\Desktop\OAPC\OAPC\OAP 2024\Programación presupuestal 2025\"/>
    </mc:Choice>
  </mc:AlternateContent>
  <bookViews>
    <workbookView xWindow="0" yWindow="0" windowWidth="20370" windowHeight="7110"/>
  </bookViews>
  <sheets>
    <sheet name="Plantilla Plan de Acción 2025" sheetId="1" r:id="rId1"/>
    <sheet name="Ident. de contratistas" sheetId="2" r:id="rId2"/>
    <sheet name="Ident. de recursos" sheetId="3" r:id="rId3"/>
    <sheet name="Datos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24" i="2"/>
  <c r="J24" i="2" s="1"/>
  <c r="I23" i="2"/>
  <c r="J23" i="2" s="1"/>
  <c r="I22" i="2"/>
  <c r="J22" i="2" s="1"/>
  <c r="I21" i="2"/>
  <c r="J21" i="2" s="1"/>
  <c r="I20" i="2"/>
  <c r="I19" i="2"/>
  <c r="J19" i="2" s="1"/>
  <c r="I18" i="2"/>
  <c r="I17" i="2"/>
  <c r="I16" i="2"/>
  <c r="I15" i="2"/>
  <c r="J15" i="2" s="1"/>
  <c r="I14" i="2"/>
  <c r="J14" i="2" s="1"/>
  <c r="I13" i="2"/>
  <c r="I12" i="2"/>
  <c r="I11" i="2"/>
  <c r="I10" i="2"/>
  <c r="I9" i="2"/>
  <c r="J16" i="2"/>
  <c r="J17" i="2"/>
  <c r="J18" i="2"/>
  <c r="J20" i="2"/>
  <c r="J25" i="2"/>
  <c r="J26" i="2"/>
  <c r="D27" i="3"/>
  <c r="B8" i="3"/>
  <c r="B7" i="3"/>
  <c r="B6" i="3"/>
  <c r="B5" i="3"/>
  <c r="K21" i="2" l="1"/>
  <c r="L21" i="2" s="1"/>
  <c r="K23" i="2"/>
  <c r="L23" i="2" s="1"/>
  <c r="K25" i="2"/>
  <c r="L25" i="2" s="1"/>
  <c r="K19" i="2"/>
  <c r="L19" i="2" s="1"/>
  <c r="K17" i="2"/>
  <c r="L17" i="2" s="1"/>
  <c r="K15" i="2"/>
  <c r="L15" i="2" s="1"/>
  <c r="K26" i="2"/>
  <c r="L26" i="2" s="1"/>
  <c r="K24" i="2"/>
  <c r="L24" i="2" s="1"/>
  <c r="K22" i="2"/>
  <c r="L22" i="2" s="1"/>
  <c r="K20" i="2"/>
  <c r="L20" i="2" s="1"/>
  <c r="K18" i="2"/>
  <c r="L18" i="2" s="1"/>
  <c r="K16" i="2"/>
  <c r="L16" i="2" s="1"/>
  <c r="K14" i="2"/>
  <c r="L14" i="2" s="1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14" i="4"/>
  <c r="D193" i="4"/>
  <c r="D194" i="4"/>
  <c r="D195" i="4"/>
  <c r="D196" i="4"/>
  <c r="D197" i="4"/>
  <c r="D198" i="4"/>
  <c r="D199" i="4"/>
  <c r="D200" i="4"/>
  <c r="D201" i="4"/>
  <c r="D192" i="4"/>
  <c r="K12" i="2" l="1"/>
  <c r="L12" i="2" s="1"/>
  <c r="J12" i="2"/>
  <c r="J11" i="2"/>
  <c r="J13" i="2"/>
  <c r="J10" i="2"/>
  <c r="K13" i="2" l="1"/>
  <c r="L13" i="2" s="1"/>
  <c r="K9" i="2"/>
  <c r="L9" i="2" s="1"/>
  <c r="J9" i="2"/>
  <c r="K11" i="2"/>
  <c r="L11" i="2" s="1"/>
  <c r="K10" i="2"/>
  <c r="K27" i="2" l="1"/>
  <c r="L10" i="2"/>
  <c r="L27" i="2" s="1"/>
  <c r="B13" i="3"/>
  <c r="B15" i="3"/>
  <c r="B26" i="3"/>
  <c r="B11" i="3"/>
  <c r="B18" i="3"/>
  <c r="B17" i="3"/>
  <c r="B16" i="3"/>
  <c r="B14" i="3"/>
  <c r="B12" i="3"/>
  <c r="B10" i="3"/>
  <c r="B9" i="3"/>
</calcChain>
</file>

<file path=xl/comments1.xml><?xml version="1.0" encoding="utf-8"?>
<comments xmlns="http://schemas.openxmlformats.org/spreadsheetml/2006/main">
  <authors>
    <author>tc={4A7D6602-8FAA-4094-A3D9-3A96DEF2F0CD}</author>
  </authors>
  <commentList>
    <comment ref="C26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Este rubro es para el proyecto de los estudiantes del auxilio del transporte en transmilenio</t>
        </r>
      </text>
    </comment>
  </commentList>
</comments>
</file>

<file path=xl/sharedStrings.xml><?xml version="1.0" encoding="utf-8"?>
<sst xmlns="http://schemas.openxmlformats.org/spreadsheetml/2006/main" count="789" uniqueCount="784">
  <si>
    <t>Periodo de ejecución</t>
  </si>
  <si>
    <t>Nombre</t>
  </si>
  <si>
    <t>Fórmula</t>
  </si>
  <si>
    <t>Meta</t>
  </si>
  <si>
    <t>Ponderación</t>
  </si>
  <si>
    <t>Unidad o grupo responsable</t>
  </si>
  <si>
    <t>Tendencia del indicador</t>
  </si>
  <si>
    <t>Criterio del indicador</t>
  </si>
  <si>
    <t>Clasificación unidad de medida</t>
  </si>
  <si>
    <t>Proyectos o acciones orientadoras</t>
  </si>
  <si>
    <t>Armonización Plan Estratégico de Desarrollo 2018-2030</t>
  </si>
  <si>
    <t>Armonización Plan Indicativo 2022-2025</t>
  </si>
  <si>
    <t>Código</t>
  </si>
  <si>
    <t xml:space="preserve">Lineamientos Estratégico </t>
  </si>
  <si>
    <t>Metas Estratégicas</t>
  </si>
  <si>
    <t>Estrategias</t>
  </si>
  <si>
    <t>Ejes transformadores</t>
  </si>
  <si>
    <t>Lineamientos de acción</t>
  </si>
  <si>
    <t xml:space="preserve">Indicadores </t>
  </si>
  <si>
    <t>Tipo de indicador</t>
  </si>
  <si>
    <t xml:space="preserve">Rubro: </t>
  </si>
  <si>
    <t>Perfil</t>
  </si>
  <si>
    <t>Cantidad</t>
  </si>
  <si>
    <t>Tiempo de contrato</t>
  </si>
  <si>
    <t xml:space="preserve">Meses </t>
  </si>
  <si>
    <t>Días</t>
  </si>
  <si>
    <t>Valor unitario</t>
  </si>
  <si>
    <t>Valor unitario con incremento</t>
  </si>
  <si>
    <t>Valor total</t>
  </si>
  <si>
    <t>Valor total con incremento</t>
  </si>
  <si>
    <t>Actividades</t>
  </si>
  <si>
    <t>Incremento:</t>
  </si>
  <si>
    <t>Contratos de Prestación de Servicios</t>
  </si>
  <si>
    <t>Asesor II</t>
  </si>
  <si>
    <t>Asesor I</t>
  </si>
  <si>
    <t>Profesional especializado</t>
  </si>
  <si>
    <t>Profesional</t>
  </si>
  <si>
    <t>Técnico</t>
  </si>
  <si>
    <t>Asistencial</t>
  </si>
  <si>
    <t xml:space="preserve">Total </t>
  </si>
  <si>
    <t>Código del rubro</t>
  </si>
  <si>
    <t>Nombre del rubro</t>
  </si>
  <si>
    <t>Identificación de recursos</t>
  </si>
  <si>
    <t>Valor 2024</t>
  </si>
  <si>
    <t>Descripción del bien o servicio</t>
  </si>
  <si>
    <t>Rubros 2024</t>
  </si>
  <si>
    <t>2.1.1.01.01.001.01.1</t>
  </si>
  <si>
    <t>Sueldo Básico Administrativos</t>
  </si>
  <si>
    <t>2.1.1.01.01.001.01.2</t>
  </si>
  <si>
    <t>Sueldo Básico Docentes</t>
  </si>
  <si>
    <t>2.1.1.01.01.001.01.3</t>
  </si>
  <si>
    <t>Sueldo Trabajadores Oficiales</t>
  </si>
  <si>
    <t>2.1.1.01.01.001.02.1</t>
  </si>
  <si>
    <t>Horas Extras, Dominicales, Festivos, Administrativos</t>
  </si>
  <si>
    <t>2.1.1.01.01.001.03.1</t>
  </si>
  <si>
    <t>Gastos de Representación Administrativos</t>
  </si>
  <si>
    <t>2.1.1.01.01.001.07.1</t>
  </si>
  <si>
    <t>Bonificación por Servicios Prestados Administrativos</t>
  </si>
  <si>
    <t>2.1.1.01.01.001.07.2</t>
  </si>
  <si>
    <t>Bonificación por Servicios Prestados Docentes</t>
  </si>
  <si>
    <t>2.1.1.01.01.001.08.01.1</t>
  </si>
  <si>
    <t>Prima de Navidad Administrativos</t>
  </si>
  <si>
    <t>2.1.1.01.01.001.08.01.2</t>
  </si>
  <si>
    <t>Prima de Navidad Docentes</t>
  </si>
  <si>
    <t>2.1.1.01.01.001.08.01.3</t>
  </si>
  <si>
    <t>Prima de Navidad Trabajadores Oficiales</t>
  </si>
  <si>
    <t>2.1.1.01.01.001.08.02.1</t>
  </si>
  <si>
    <t>Prima de Vacaciones Administrativos</t>
  </si>
  <si>
    <t>2.1.1.01.01.001.08.02.2</t>
  </si>
  <si>
    <t>Prima de Vacaciones Docentes</t>
  </si>
  <si>
    <t>2.1.1.01.01.001.08.02.3</t>
  </si>
  <si>
    <t>Prima de Vacaciones Trabajadores Oficiales</t>
  </si>
  <si>
    <t>2.1.1.01.01.001.09.1</t>
  </si>
  <si>
    <t>Prima Técnica Administrativos</t>
  </si>
  <si>
    <t>2.1.1.01.01.002.04.1</t>
  </si>
  <si>
    <t>Prima Semestral Administrativos</t>
  </si>
  <si>
    <t>2.1.1.01.01.002.04.2</t>
  </si>
  <si>
    <t>Prima Semetral Docentes</t>
  </si>
  <si>
    <t>2.1.1.01.01.002.04.3</t>
  </si>
  <si>
    <t>Prima Semestral Trabajadores Oficiales</t>
  </si>
  <si>
    <t>2.1.1.01.01.002.12.02.1</t>
  </si>
  <si>
    <t>Prima de Antigüedad Administrativos</t>
  </si>
  <si>
    <t>2.1.1.01.01.002.12.02.2</t>
  </si>
  <si>
    <t>Prima de Antigüedad Trabajadores Oficiales</t>
  </si>
  <si>
    <t>Quinquenios</t>
  </si>
  <si>
    <t>Aportes Convención Colectiva de Trabajadores</t>
  </si>
  <si>
    <t>Aportes Organizaciones Sindicales - Acuerdos de Negociación</t>
  </si>
  <si>
    <t>Subsidio Familiar</t>
  </si>
  <si>
    <t>Plan de Salud Trabajadores Oficiales</t>
  </si>
  <si>
    <t>Plan de Salud de Pensionados</t>
  </si>
  <si>
    <t>Subsidio libros pensionados</t>
  </si>
  <si>
    <t>Subsidio familiar pensionados</t>
  </si>
  <si>
    <t>Educación Libros Convención Colectiva</t>
  </si>
  <si>
    <t>Defunción y Matrimonio Personal administrativo</t>
  </si>
  <si>
    <t>Convención Colectiva y Mesas de Diálogo - Bienestar Institucional</t>
  </si>
  <si>
    <t>2.1.1.01.02.001.01.1</t>
  </si>
  <si>
    <t>Pensiones Públicas Administrativos</t>
  </si>
  <si>
    <t>2.1.1.01.02.001.01.2</t>
  </si>
  <si>
    <t>Pensiones Públicas Docentes</t>
  </si>
  <si>
    <t>2.1.1.01.02.001.01.3</t>
  </si>
  <si>
    <t>Pensiones Públicas Trabajadores Oficiales</t>
  </si>
  <si>
    <t>2.1.1.01.02.001.02.1</t>
  </si>
  <si>
    <t>Pensiones Privadas Administrativos</t>
  </si>
  <si>
    <t>2.1.1.01.02.001.02.2</t>
  </si>
  <si>
    <t>Pensiones Privadas Docentes</t>
  </si>
  <si>
    <t>2.1.1.01.02.001.02.3</t>
  </si>
  <si>
    <t>Pensiones Privadas Trabajadores Oficiales</t>
  </si>
  <si>
    <t>2.1.1.01.02.002.02.1</t>
  </si>
  <si>
    <t>Salud Privada Administrativos</t>
  </si>
  <si>
    <t>2.1.1.01.02.002.02.2</t>
  </si>
  <si>
    <t>Salud Privada Docentes</t>
  </si>
  <si>
    <t>2.1.1.01.02.002.02.3</t>
  </si>
  <si>
    <t>Salud Privada Trabajadores Oficiales</t>
  </si>
  <si>
    <t>2.1.1.01.02.003.01.1</t>
  </si>
  <si>
    <t>Cesantías Fondos Públicos Administrativos</t>
  </si>
  <si>
    <t>2.1.1.01.02.003.01.2</t>
  </si>
  <si>
    <t>Cesantías Fondos Públicos Docentes</t>
  </si>
  <si>
    <t>2.1.1.01.02.003.01.3</t>
  </si>
  <si>
    <t>Cesantías Fondos Públicos Trabajadores Oficiales</t>
  </si>
  <si>
    <t>2.1.1.01.02.003.02.1</t>
  </si>
  <si>
    <t>Cesantías Fondos Privados Administrativos</t>
  </si>
  <si>
    <t>2.1.1.01.02.003.02.2</t>
  </si>
  <si>
    <t>Cesantías Fondos Privados Docentes</t>
  </si>
  <si>
    <t>2.1.1.01.02.003.02.3</t>
  </si>
  <si>
    <t>Cesantías Fondos Privados Trabajadores Oficiales</t>
  </si>
  <si>
    <t>2.1.1.01.02.004.01.1</t>
  </si>
  <si>
    <t>Caja de Compensación Administrativos</t>
  </si>
  <si>
    <t>2.1.1.01.02.004.01.2</t>
  </si>
  <si>
    <t>Caja de Compensación Docentes</t>
  </si>
  <si>
    <t>2.1.1.01.02.004.01.3</t>
  </si>
  <si>
    <t>Caja de Compensación Trabajadores Oficiales</t>
  </si>
  <si>
    <t>2.1.1.01.02.005.01.1</t>
  </si>
  <si>
    <t>Riesgos Laborales Administrativos</t>
  </si>
  <si>
    <t>2.1.1.01.02.005.01.2</t>
  </si>
  <si>
    <t>Riesgos Laborales Docentes</t>
  </si>
  <si>
    <t>2.1.1.01.02.005.01.3</t>
  </si>
  <si>
    <t>Riesgos Laborales Trabajadores Oficiales</t>
  </si>
  <si>
    <t>2.1.1.01.02.006.1</t>
  </si>
  <si>
    <t>ICBF Administrativos</t>
  </si>
  <si>
    <t>2.1.1.01.02.006.2</t>
  </si>
  <si>
    <t>ICBF Docentes</t>
  </si>
  <si>
    <t>2.1.1.01.02.006.3</t>
  </si>
  <si>
    <t>ICBF Trabajadores Oficiales</t>
  </si>
  <si>
    <t>2.1.1.01.03.001.02</t>
  </si>
  <si>
    <t>Indemnización por vacaciones</t>
  </si>
  <si>
    <t>2.1.1.01.03.001.03</t>
  </si>
  <si>
    <t>Bonificación especial de recreación</t>
  </si>
  <si>
    <t>Sueldo Básico Facultad de Ciencias y Educación - Maestría en Educación Guajira</t>
  </si>
  <si>
    <t>2.1.2.01.01.003.03.02</t>
  </si>
  <si>
    <t>Maquinaria de informática y sus partes, piezas y accesorios</t>
  </si>
  <si>
    <t>2.1.2.01.01.005.02.03.01.01</t>
  </si>
  <si>
    <t>Paquetes de software</t>
  </si>
  <si>
    <t>Pastas o pulpas de otras fibras n.c.p. para papel</t>
  </si>
  <si>
    <t>Planchas de impresión fotograbadas y láminas zincograbadas y demás productos del fotograbado y zincograbado</t>
  </si>
  <si>
    <t>Gasolina motor corriente</t>
  </si>
  <si>
    <t>Diésel oil ACPM (fuel gas gasoil marine gas)</t>
  </si>
  <si>
    <t>Otros medicamentos n.c.p. para uso humano terapéutico o profiláctico</t>
  </si>
  <si>
    <t>Cartuchos plásticos para impresora de computador</t>
  </si>
  <si>
    <t>Artículos n.c.p. para protección</t>
  </si>
  <si>
    <t>Articulos n.c.p. de metal moldeado</t>
  </si>
  <si>
    <t>Artículos n.c.p. de ferretería y cerrajería</t>
  </si>
  <si>
    <t>Servicios de instalación de vidrios y ventanas</t>
  </si>
  <si>
    <t>Alojamiento; servicios de suministros de comidas y bebidas</t>
  </si>
  <si>
    <t>Apoyo alimentario</t>
  </si>
  <si>
    <t>Servicios de transporte terrestre de pasajeros, diferente del transporte local y turístico de pasajeros</t>
  </si>
  <si>
    <t>Servicios de transporte aéreo de pasajeros, excepto los servicios de aerotaxi</t>
  </si>
  <si>
    <t>Servicios de mudanza de muebles domésticos y de oficina y otros menajes</t>
  </si>
  <si>
    <t>Servicios locales de mensajería nacional</t>
  </si>
  <si>
    <t>Afiliación ARL Estudiantes en pasantía y Contratistas</t>
  </si>
  <si>
    <t>Servicios de planes complementarios de salud</t>
  </si>
  <si>
    <t>Servicio de seguro obligatorio de accidentes de tránsito (SOAT)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</si>
  <si>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</si>
  <si>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</si>
  <si>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</si>
  <si>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actuariales</t>
  </si>
  <si>
    <t>Servicios de alquiler o arrendamiento con o sin opción de compra, relativos a bienes inmuebles no residenciales (diferentes a vivienda), propios o arrendados</t>
  </si>
  <si>
    <t>Servicios de arrendamiento o alquiler de otros productos n.c.p.</t>
  </si>
  <si>
    <t>Servicios interdisciplinarios de investigación aplicada - Pares Académicos</t>
  </si>
  <si>
    <t>Servicios de asesoramiento y representación jurídica relativos a otros campos del derecho</t>
  </si>
  <si>
    <t>Servicios de documentación y certificación jurídica</t>
  </si>
  <si>
    <t>Servicios de arbitraje y conciliación</t>
  </si>
  <si>
    <t>Otros servicios jurídicos n.c.p.</t>
  </si>
  <si>
    <t>Servicios de consultoría en gestión administrativa - Asistentes Académicos</t>
  </si>
  <si>
    <t>Servicios de consultoría en gestión administrativa -  Incentivos Coordinadores</t>
  </si>
  <si>
    <t>Servicios de consultoría en gestión administrativa - Contratistas Facultad de Artes Asab</t>
  </si>
  <si>
    <t>Servicios de consultoría en gestión administrativa - Contratistas Facultad de Ciencias y Educación</t>
  </si>
  <si>
    <t>Servicios de consultoría en gestión administrativa - Contratistas Facultad de Ingeniería</t>
  </si>
  <si>
    <t>Servicios de consultoría en gestión administrativa - Contratistas Facultad de Medio Ambiente y Recursos Naturales</t>
  </si>
  <si>
    <t>Servicios de consultoría en gestión administrativa - Contratistas Facultad Tecnológica</t>
  </si>
  <si>
    <t>Servicios de consultoría en gestión administrativa - Contratistas Unidades Académicas</t>
  </si>
  <si>
    <t>Servicios de consultoría en gestión administrativa - Contratistas Unidades Administrativas</t>
  </si>
  <si>
    <t>Servicios de consultoría en gestión administrativa - Contratistas Facultad Ciencias Matemáticas y Naturales</t>
  </si>
  <si>
    <t>Servicios de consultoría en tecnologías de la información (TI)</t>
  </si>
  <si>
    <t>Servicios de soporte en tecnologías de la información (TI)</t>
  </si>
  <si>
    <t>Otros servicios de ensayos y análisis técnicos</t>
  </si>
  <si>
    <t>Otros servicios de publicidad</t>
  </si>
  <si>
    <t>Servicios de venta o alquiler de espacio o tiempo publicitario a comisión</t>
  </si>
  <si>
    <t>Otros servicios de venta de espacio o tiempo publicitario (excepto a comisión)</t>
  </si>
  <si>
    <t>Servicios de operadores (conexión)</t>
  </si>
  <si>
    <t>Servicios de telefonía fija (acceso)</t>
  </si>
  <si>
    <t>Servicios de acceso a Internet</t>
  </si>
  <si>
    <t>Servicios de transmisión de programas de radio</t>
  </si>
  <si>
    <t xml:space="preserve">Servicios de distribución de programas multicanal, en paquete básico de programación </t>
  </si>
  <si>
    <t>Servicios de sistemas de seguridad</t>
  </si>
  <si>
    <t>Servicios de protección (guardas de seguridad)</t>
  </si>
  <si>
    <t>Servicios de desinfección y exterminación</t>
  </si>
  <si>
    <t>Servicios de limpieza general</t>
  </si>
  <si>
    <t>Servicios especializados de limpieza</t>
  </si>
  <si>
    <t>Servicios de preparación de documentos y otros servicios especializados de apoyo a oficina</t>
  </si>
  <si>
    <t xml:space="preserve">Servicios de organización y asistencia de convenciones </t>
  </si>
  <si>
    <t>Membresías</t>
  </si>
  <si>
    <t>Servicios de mantenimiento y cuidado del paisaje</t>
  </si>
  <si>
    <t>Servicios de distribución de electricidad (a comisión o por contrato)</t>
  </si>
  <si>
    <t>Servicios de distribución de gas por tuberías (a comisión o por contrato)</t>
  </si>
  <si>
    <t>Servicios de distribución de agua por tubería (a comisión o por contrato)</t>
  </si>
  <si>
    <t>Servicio de mantenimiento y reparación de depósitos, cisternas, tanques y recipientes de metal, (excepto los utilizados para el envase o transporte de mercancías)</t>
  </si>
  <si>
    <t>Servicio de mantenimiento y reparación de otros productos metálicos elaborados n.c.p.</t>
  </si>
  <si>
    <t>Servicios de mantenimiento y reparación de computadores y equipos periféricos</t>
  </si>
  <si>
    <t>Servicio de mantenimiento y reparación de vehículos automóviles</t>
  </si>
  <si>
    <t>Servicios de mantenimiento y reparación de electrodomésticos</t>
  </si>
  <si>
    <t>Servicio de mantenimiento y reparación de aparatos de distribución y control de la energía eléctrica</t>
  </si>
  <si>
    <t>Servicio de mantenimiento y reparación de equipos eléctricos de iluminación</t>
  </si>
  <si>
    <t>Otros servicios de mantenimiento y reparación de maquinaria y aparatos eléctricos n.c.p.</t>
  </si>
  <si>
    <t>Servicios de mantenimiento y reparación de equipos y aparatos de telecomunicaciones n.c.p.</t>
  </si>
  <si>
    <t>Servicio de mantenimiento y reparación de equipo de irradiación y equipo electrónico de uso médico y terapéutico</t>
  </si>
  <si>
    <t>Servicio de mantenimiento y reparación de equipos de fuerza hidráulica y de potencia neumática, bombas, compresores y válvulas</t>
  </si>
  <si>
    <t>Servicio de mantenimiento y reparación de equipos de elevación, manipulación y sus partes y piezas</t>
  </si>
  <si>
    <t>Servicio de mantenimiento y reparación de maquinaria y equipo para las actividades de impresión</t>
  </si>
  <si>
    <t>Servicios de impresión</t>
  </si>
  <si>
    <t>Servicios relacionados con la impresión</t>
  </si>
  <si>
    <t>Otros servicios de la administración pública n.c.p. - Consejo Superior Universitario</t>
  </si>
  <si>
    <t>Capacitación Administrativos</t>
  </si>
  <si>
    <t xml:space="preserve">Capacitación Docentes </t>
  </si>
  <si>
    <t>Estímulos académicos</t>
  </si>
  <si>
    <t>Encuentro de estudiantes</t>
  </si>
  <si>
    <t>Prácticas Académicas Facultad Artes - ASAB</t>
  </si>
  <si>
    <t>Prácticas Académicas Facultad Ciencias y Educación</t>
  </si>
  <si>
    <t>Prácticas Académicas Facultad Ingeniería</t>
  </si>
  <si>
    <t>Prácticas Académicas Facultad Medio Ambiente y Recursos Naturales</t>
  </si>
  <si>
    <t>Prácticas Académicas Facultad Tecnológica</t>
  </si>
  <si>
    <t>Prácticas Académicas Facultad de Ciencias Matemáticas y Naturales</t>
  </si>
  <si>
    <t>Sistema General de Seguridad y Salud en el Trabajo SG-SST</t>
  </si>
  <si>
    <t>Servicios de alcantarillado y tratamiento de aguas residuales</t>
  </si>
  <si>
    <t>Servicios de recolección de otros desechos peligrosos</t>
  </si>
  <si>
    <t>Servicios generales de recolección de otros desechos</t>
  </si>
  <si>
    <t>Servicios de producciones originales de películas cinematográficas, videos, programas de televisión y radio</t>
  </si>
  <si>
    <t>Viáticos y gastos de viaje CSU</t>
  </si>
  <si>
    <t>Viáticos y gastos de viaje - UAA</t>
  </si>
  <si>
    <t>Viáticos y gastos de viaje - Organizaciones Sindicales</t>
  </si>
  <si>
    <t>2.1.3.07.02.001.02</t>
  </si>
  <si>
    <t>Mesadas pensionales a cargo de la entidad (de pensiones)</t>
  </si>
  <si>
    <t>2.1.3.07.02.002.02</t>
  </si>
  <si>
    <t>Cuotas partes pensionales a cargo de la entidad (de pensiones)</t>
  </si>
  <si>
    <t>2.1.3.07.02.003.02.04</t>
  </si>
  <si>
    <t>2.1.3.13.01.001</t>
  </si>
  <si>
    <t>Sentencias</t>
  </si>
  <si>
    <t>2.1.3.13.01.002</t>
  </si>
  <si>
    <t>Conciliaciones</t>
  </si>
  <si>
    <t>2.1.7.01.01</t>
  </si>
  <si>
    <t>Cesantías definitivas</t>
  </si>
  <si>
    <t>2.1.7.01.02</t>
  </si>
  <si>
    <t>Cesantías parciales</t>
  </si>
  <si>
    <t>2.1.8.01.1.4</t>
  </si>
  <si>
    <t>Gravamen a los movimientos financieros</t>
  </si>
  <si>
    <t>Impuesto sobre vehículos automotores</t>
  </si>
  <si>
    <t>Impuesto predial unificado</t>
  </si>
  <si>
    <t>2.1.8.05.01.002</t>
  </si>
  <si>
    <t>Multas judiciales</t>
  </si>
  <si>
    <t>2.1.8.05.01.004</t>
  </si>
  <si>
    <t>Sanciones administrativas</t>
  </si>
  <si>
    <t>N°</t>
  </si>
  <si>
    <t>Plan de Acción 2025 - Nombre de la dependencia</t>
  </si>
  <si>
    <t>Actividad</t>
  </si>
  <si>
    <t>Producto</t>
  </si>
  <si>
    <t>Asesor III</t>
  </si>
  <si>
    <t>Identificación de contratistas</t>
  </si>
  <si>
    <t>Descripción de necesidad
(Objeto contractual)</t>
  </si>
  <si>
    <t>Requisitos minimos
(formación académica y experiencia)</t>
  </si>
  <si>
    <t>Ejemplo</t>
  </si>
  <si>
    <t>Valor a ejecutar 2025</t>
  </si>
  <si>
    <t>Total</t>
  </si>
  <si>
    <t>Prestar servicios profesionales de manera autónoma e independiente a la Oficina Asesora de Planeación de la Universidad Distrital Francisco José de Caldas, relacionadas con el apoyo a la definición y desarrollo de la metodología para la programación presupuestal 2025.</t>
  </si>
  <si>
    <t xml:space="preserve">Profesional en ingeniería industrial, administración de empresas, economía o carreras afines con experiencia relacionada de al menos 2 años. </t>
  </si>
  <si>
    <t>2.1.1.01.01.001.04</t>
  </si>
  <si>
    <t>Subsidio de alimentación</t>
  </si>
  <si>
    <t>2.1.1.01.01.001.05</t>
  </si>
  <si>
    <t>Auxilio de transporte</t>
  </si>
  <si>
    <t>2.1.1.01.03.005</t>
  </si>
  <si>
    <t>Reconocimiento por permanencia en el servicio público - Bogotá D.C.</t>
  </si>
  <si>
    <t>2.1.1.01.03.068</t>
  </si>
  <si>
    <t>Prima secretarial</t>
  </si>
  <si>
    <t>2.1.1.01.03.121.1</t>
  </si>
  <si>
    <t>2.1.1.01.03.121.2</t>
  </si>
  <si>
    <t>2.1.1.01.03.121.3</t>
  </si>
  <si>
    <t>2.1.1.01.03.121.4</t>
  </si>
  <si>
    <t>2.1.1.01.03.121.5</t>
  </si>
  <si>
    <t>2.1.1.01.03.121.6</t>
  </si>
  <si>
    <t>2.1.1.01.03.121.7</t>
  </si>
  <si>
    <t>2.1.1.01.03.121.8</t>
  </si>
  <si>
    <t>2.1.1.01.03.121.9</t>
  </si>
  <si>
    <t>2.1.1.01.03.121.10</t>
  </si>
  <si>
    <t>2.1.1.01.03.121.11</t>
  </si>
  <si>
    <t>2.1.1.01.03.121.12</t>
  </si>
  <si>
    <t>Mesas de Diálogo - Auxilios e Incentivos Acuerdos de Negociación</t>
  </si>
  <si>
    <t>2.1.1.02.01.001.01.01.01</t>
  </si>
  <si>
    <t>Sueldo Básico Pregrado Facultad de Ingeniería</t>
  </si>
  <si>
    <t>2.1.1.02.01.001.01.01.02</t>
  </si>
  <si>
    <t>Sueldo Básico Pregrado Facultad de Ciencias y Educación</t>
  </si>
  <si>
    <t>2.1.1.02.01.001.01.01.03</t>
  </si>
  <si>
    <t>Sueldo Básico Pregrado Facultad de Medio ambiente y recursos naturales</t>
  </si>
  <si>
    <t>2.1.1.02.01.001.01.01.04</t>
  </si>
  <si>
    <t>Sueldo Básico Pregrado Facultad Tecnológica</t>
  </si>
  <si>
    <t>2.1.1.02.01.001.01.01.05</t>
  </si>
  <si>
    <t>Sueldo Básico Pregrado Facultad Artes ASAB</t>
  </si>
  <si>
    <t>2.1.1.02.01.001.01.01.06</t>
  </si>
  <si>
    <t>Sueldo Básico Pregrado Ilud</t>
  </si>
  <si>
    <t>2.1.1.02.01.001.01.01.07</t>
  </si>
  <si>
    <t>2.1.1.02.01.001.01.01.08</t>
  </si>
  <si>
    <t>Sueldo Básico Pregrado Facultad de Ciencias Matemáticas y Naturales</t>
  </si>
  <si>
    <t>2.1.1.02.01.001.01.01.09</t>
  </si>
  <si>
    <t>Sueldo Básico Pregrado Facultad de Ciencias de la Salud</t>
  </si>
  <si>
    <t>2.1.1.02.01.001.01.02.01</t>
  </si>
  <si>
    <t>Sueldo Básico Posgrado Facultad de Ingeniería</t>
  </si>
  <si>
    <t>2.1.1.02.01.001.01.02.02</t>
  </si>
  <si>
    <t>Sueldo Básico Posgrado Facultad de Ciencias y Educación</t>
  </si>
  <si>
    <t>2.1.1.02.01.001.01.02.03</t>
  </si>
  <si>
    <t>Sueldo Básico Posgrado Facultad de Medio ambiente y recursos naturales</t>
  </si>
  <si>
    <t>2.1.1.02.01.001.01.02.04</t>
  </si>
  <si>
    <t>Sueldo Básico Posgrado Facultad Tecnológica</t>
  </si>
  <si>
    <t>2.1.1.02.01.001.01.02.05</t>
  </si>
  <si>
    <t>Sueldo Básico Posgrado Facultad Artes ASAB</t>
  </si>
  <si>
    <t>2.1.1.02.01.001.01.02.06</t>
  </si>
  <si>
    <t>Sueldo Básico Posgrado Facultad de Ciencias Matemáticas y Naturales</t>
  </si>
  <si>
    <t>2.1.1.02.01.001.06.01.01</t>
  </si>
  <si>
    <t>Prima de Servicios Pregrado Facultad de Ingeniería</t>
  </si>
  <si>
    <t>2.1.1.02.01.001.06.01.02</t>
  </si>
  <si>
    <t>Prima de Servicios Pregrado Facultad de Ciencias y Educación</t>
  </si>
  <si>
    <t>2.1.1.02.01.001.06.01.03</t>
  </si>
  <si>
    <t>Prima de Servicios Pregrado Facultad de Medio ambiente y recursos naturales</t>
  </si>
  <si>
    <t>2.1.1.02.01.001.06.01.04</t>
  </si>
  <si>
    <t>Prima de Servicios Pregrado Facultad Tecnológica</t>
  </si>
  <si>
    <t>2.1.1.02.01.001.06.01.05</t>
  </si>
  <si>
    <t>Prima de Servicios Pregrado Facultad Artes ASAB</t>
  </si>
  <si>
    <t>2.1.1.02.01.001.06.01.06</t>
  </si>
  <si>
    <t>Prima de Servicios Pregrado Ilud</t>
  </si>
  <si>
    <t>2.1.1.02.01.001.06.01.07</t>
  </si>
  <si>
    <t>Prima de Servicios Pregrado Facultad de Ciencias Matemáticas y Naturales</t>
  </si>
  <si>
    <t>2.1.1.02.01.001.06.01.08</t>
  </si>
  <si>
    <t>Prima de Servicios Pregrado Facultad de Ciencias de la Salud</t>
  </si>
  <si>
    <t>2.1.1.02.01.001.06.02.01</t>
  </si>
  <si>
    <t>Prima de Servicios Posgrado Facultad de Ingeniería</t>
  </si>
  <si>
    <t>2.1.1.02.01.001.06.02.02</t>
  </si>
  <si>
    <t>Prima de Servicios Posgrado Facultad de Ciencias y Educación</t>
  </si>
  <si>
    <t>2.1.1.02.01.001.06.02.03</t>
  </si>
  <si>
    <t>Prima de Servicios Posgrado Facultad de Medio ambiente y recursos naturales</t>
  </si>
  <si>
    <t>2.1.1.02.01.001.06.02.04</t>
  </si>
  <si>
    <t>Prima de Servicios Posgrado Facultad Tecnológica</t>
  </si>
  <si>
    <t>2.1.1.02.01.001.06.02.05</t>
  </si>
  <si>
    <t>Prima de Servicios Posgrado Facultad Artes ASAB</t>
  </si>
  <si>
    <t>2.1.1.02.01.001.06.02.06</t>
  </si>
  <si>
    <t>Prima de Servicios Posgrado Facultad de Ciencias Matemáticas y Naturales</t>
  </si>
  <si>
    <t>2.1.1.02.01.001.08.01.01.01</t>
  </si>
  <si>
    <t>Prima de Navidad Pregrado Facultad de Ingeniería</t>
  </si>
  <si>
    <t>2.1.1.02.01.001.08.01.01.02</t>
  </si>
  <si>
    <t>Prima de Navidad Pregrado Facultad de Ciencias y Educación</t>
  </si>
  <si>
    <t>2.1.1.02.01.001.08.01.01.03</t>
  </si>
  <si>
    <t>Prima de Navidad Pregrado Facultad de Medio ambiente y recursos naturales</t>
  </si>
  <si>
    <t>2.1.1.02.01.001.08.01.01.04</t>
  </si>
  <si>
    <t>Prima de Navidad Pregrado Facultad Tecnológica</t>
  </si>
  <si>
    <t>2.1.1.02.01.001.08.01.01.05</t>
  </si>
  <si>
    <t>Prima de Navidad Pregrado Facultad Artes ASAB</t>
  </si>
  <si>
    <t>2.1.1.02.01.001.08.01.01.06</t>
  </si>
  <si>
    <t>Prima de Navidad Pregrado Ilud</t>
  </si>
  <si>
    <t>2.1.1.02.01.001.08.01.01.07</t>
  </si>
  <si>
    <t>Prima de Navidad Pregrado Facultad de Ciencias Matemáticas y Naturales</t>
  </si>
  <si>
    <t>2.1.1.02.01.001.08.01.01.08</t>
  </si>
  <si>
    <t>Prima de Navidad Pregrado Facultad de Ciencias de la Salud</t>
  </si>
  <si>
    <t>2.1.1.02.01.001.08.01.02.01</t>
  </si>
  <si>
    <t>Prima de Navidad Posgrado Facultad de Ingeniería</t>
  </si>
  <si>
    <t>2.1.1.02.01.001.08.01.02.02</t>
  </si>
  <si>
    <t>Prima de Navidad Posgrado Facultad de Ciencias y Educación</t>
  </si>
  <si>
    <t>2.1.1.02.01.001.08.01.02.03</t>
  </si>
  <si>
    <t>Prima de Navidad Posgrado Facultad de Medio ambiente y recursos naturales</t>
  </si>
  <si>
    <t>2.1.1.02.01.001.08.01.02.04</t>
  </si>
  <si>
    <t>Prima de Navidad Posgrado Facultad Tecnológica</t>
  </si>
  <si>
    <t>2.1.1.02.01.001.08.01.02.05</t>
  </si>
  <si>
    <t>Prima de Navidad Posgrado Facultad Artes ASAB</t>
  </si>
  <si>
    <t>2.1.1.02.01.001.08.01.02.06</t>
  </si>
  <si>
    <t>Prima de Navidad Posgrado Facultad de Ciencias Matemáticas y Naturales</t>
  </si>
  <si>
    <t>2.1.1.02.01.001.08.02.01.01</t>
  </si>
  <si>
    <t>Prima de Vacaciones Pregrado Facultad de Ingeniería</t>
  </si>
  <si>
    <t>2.1.1.02.01.001.08.02.01.02</t>
  </si>
  <si>
    <t>Prima de Vacaciones Pregrado Facultad de Ciencias y Educación</t>
  </si>
  <si>
    <t>2.1.1.02.01.001.08.02.01.03</t>
  </si>
  <si>
    <t>Prima de Vacaciones Pregrado Facultad de Medio ambiente y recursos naturales</t>
  </si>
  <si>
    <t>2.1.1.02.01.001.08.02.01.04</t>
  </si>
  <si>
    <t>Prima de Vacaciones Pregrado Facultad Tecnológica</t>
  </si>
  <si>
    <t>2.1.1.02.01.001.08.02.01.05</t>
  </si>
  <si>
    <t>Prima de Vacaciones Pregrado Facultad Artes ASAB</t>
  </si>
  <si>
    <t>2.1.1.02.01.001.08.02.01.06</t>
  </si>
  <si>
    <t>Prima de Vacaciones Pregrado Ilud</t>
  </si>
  <si>
    <t>2.1.1.02.01.001.08.02.01.07</t>
  </si>
  <si>
    <t>Prima de Vacaciones Pregrado Facultad de Ciencias Matemáticas y Naturales</t>
  </si>
  <si>
    <t>2.1.1.02.01.001.08.02.01.08</t>
  </si>
  <si>
    <t>Prima de Vacaciones Pregrado Facultad de Ciencias de la Salud</t>
  </si>
  <si>
    <t>2.1.1.02.01.001.08.02.02.01</t>
  </si>
  <si>
    <t>Prima de Vacaciones Posgrado Facultad de Ingeniería</t>
  </si>
  <si>
    <t>2.1.1.02.01.001.08.02.02.02</t>
  </si>
  <si>
    <t>Prima de Vacaciones Posgrado Facultad de Ciencias y Educación</t>
  </si>
  <si>
    <t>2.1.1.02.01.001.08.02.02.03</t>
  </si>
  <si>
    <t>Prima de Vacaciones Posgrado Facultad de Medio ambiente y recursos naturales</t>
  </si>
  <si>
    <t>2.1.1.02.01.001.08.02.02.04</t>
  </si>
  <si>
    <t>Prima de Vacaciones Posgrado Facultad Tecnológica</t>
  </si>
  <si>
    <t>2.1.1.02.01.001.08.02.02.05</t>
  </si>
  <si>
    <t>Prima de Vacaciones Posgrado Facultad Artes ASAB</t>
  </si>
  <si>
    <t>2.1.1.02.01.001.08.02.02.06</t>
  </si>
  <si>
    <t>Prima de Vacaciones Posgrado Facultad de Ciencias Matemáticas y Naturales</t>
  </si>
  <si>
    <t>2.1.1.02.02.001.01.01.01</t>
  </si>
  <si>
    <t>Pensiones Públicas Pregrado Facultad de Ingeniería</t>
  </si>
  <si>
    <t>2.1.1.02.02.001.01.01.02</t>
  </si>
  <si>
    <t>Pensiones Públicas Pregrado Facultad de Ciencias y Educación</t>
  </si>
  <si>
    <t>2.1.1.02.02.001.01.01.03</t>
  </si>
  <si>
    <t>Pensiones Públicas Pregrado Facultad de Medio ambiente y recursos naturales</t>
  </si>
  <si>
    <t>2.1.1.02.02.001.01.01.04</t>
  </si>
  <si>
    <t>Pensiones Públicas Pregrado Facultad Tecnológica</t>
  </si>
  <si>
    <t>2.1.1.02.02.001.01.01.05</t>
  </si>
  <si>
    <t>Pensiones Públicas Pregrado Facultad Artes ASAB</t>
  </si>
  <si>
    <t>2.1.1.02.02.001.01.01.06</t>
  </si>
  <si>
    <t>Pensiones Públicas Pregrado Ilud</t>
  </si>
  <si>
    <t>2.1.1.02.02.001.01.01.07</t>
  </si>
  <si>
    <t>Pensiones Públicas Pregrado Facultad de Ciencias Matemáticas y Naturales</t>
  </si>
  <si>
    <t>2.1.1.02.02.001.01.01.08</t>
  </si>
  <si>
    <t>Pensiones Públicas Pregrado Facultad de Ciencias de la Salud</t>
  </si>
  <si>
    <t>2.1.1.02.02.001.01.02.01</t>
  </si>
  <si>
    <t>Pensiones Públicas Posgrado Facultad de Ingeniería</t>
  </si>
  <si>
    <t>2.1.1.02.02.001.01.02.02</t>
  </si>
  <si>
    <t>Pensiones Públicas Posgrado Facultad de Ciencias y Educación</t>
  </si>
  <si>
    <t>2.1.1.02.02.001.01.02.03</t>
  </si>
  <si>
    <t>Pensiones Públicas Posgrado Facultad de Medio ambiente y recursos naturales</t>
  </si>
  <si>
    <t>2.1.1.02.02.001.01.02.04</t>
  </si>
  <si>
    <t>Pensiones Públicas Posgrado Facultad Tecnológica</t>
  </si>
  <si>
    <t>2.1.1.02.02.001.01.02.05</t>
  </si>
  <si>
    <t>Pensiones Públicas Posgrado Facultad Artes ASAB</t>
  </si>
  <si>
    <t>2.1.1.02.02.001.01.02.06</t>
  </si>
  <si>
    <t>Pensiones Públicas Posgrado Facultad de Ciencias Matemáticas y Naturales</t>
  </si>
  <si>
    <t>2.1.1.02.02.001.02.01.01</t>
  </si>
  <si>
    <t>Pensiones Privadas Pregrado Facultad de Ingeniería</t>
  </si>
  <si>
    <t>2.1.1.02.02.001.02.01.02</t>
  </si>
  <si>
    <t>Pensiones Privadas Pregrado Facultad de Ciencias y Educación</t>
  </si>
  <si>
    <t>2.1.1.02.02.001.02.01.03</t>
  </si>
  <si>
    <t>Pensiones Privadas  Pregrado Facultad de Medio ambiente y recursos naturales</t>
  </si>
  <si>
    <t>2.1.1.02.02.001.02.01.04</t>
  </si>
  <si>
    <t>Pensiones Privadas Pregrado Facultad Tecnológica</t>
  </si>
  <si>
    <t>2.1.1.02.02.001.02.01.05</t>
  </si>
  <si>
    <t>Pensiones Privadas Pregrado Facultad Artes ASAB</t>
  </si>
  <si>
    <t>2.1.1.02.02.001.02.01.06</t>
  </si>
  <si>
    <t>Pensiones Privadas  Pregrado Ilud</t>
  </si>
  <si>
    <t>2.1.1.02.02.001.02.01.07</t>
  </si>
  <si>
    <t>Pensiones Privadas  Pregrado Facultad de Ciencias Matemáticas y Naturales</t>
  </si>
  <si>
    <t>2.1.1.02.02.001.02.01.08</t>
  </si>
  <si>
    <t>Pensiones Privadas  Pregrado Facultad de Ciencias de la salud</t>
  </si>
  <si>
    <t>2.1.1.02.02.001.02.02.01</t>
  </si>
  <si>
    <t>Pensiones Privadas Posgrado Facultad de Ingeniería</t>
  </si>
  <si>
    <t>2.1.1.02.02.001.02.02.02</t>
  </si>
  <si>
    <t>Pensiones Privadas Posgrado Facultad de Ciencias y Educación</t>
  </si>
  <si>
    <t>2.1.1.02.02.001.02.02.03</t>
  </si>
  <si>
    <t>Pensiones Privadas Posgrado Facultad de Medio ambiente y recursos naturales</t>
  </si>
  <si>
    <t>2.1.1.02.02.001.02.02.04</t>
  </si>
  <si>
    <t>Pensiones Privadas Posgrado Facultad Tecnológica</t>
  </si>
  <si>
    <t>2.1.1.02.02.001.02.02.05</t>
  </si>
  <si>
    <t>Pensiones Privadas Posgrado Facultad Artes ASAB</t>
  </si>
  <si>
    <t>2.1.1.02.02.001.02.02.06</t>
  </si>
  <si>
    <t>Pensiones Privadas  Posgrado Facultad de Ciencias Matemáticas y Naturales</t>
  </si>
  <si>
    <t>2.1.1.02.02.002.02.01.01</t>
  </si>
  <si>
    <t>Salud Privada Pregrado Facultad de Ingeniería</t>
  </si>
  <si>
    <t>2.1.1.02.02.002.02.01.02</t>
  </si>
  <si>
    <t>Salud Privada Pregrado Facultad de Ciencias y Educación</t>
  </si>
  <si>
    <t>2.1.1.02.02.002.02.01.03</t>
  </si>
  <si>
    <t>Salud Privada Pregrado Facultad de Medio ambiente y recursos naturales</t>
  </si>
  <si>
    <t>2.1.1.02.02.002.02.01.04</t>
  </si>
  <si>
    <t>Salud Privada Pregrado Facultad Tecnológica</t>
  </si>
  <si>
    <t>2.1.1.02.02.002.02.01.05</t>
  </si>
  <si>
    <t>Salud Privada Pregrado Facultad Artes ASAB</t>
  </si>
  <si>
    <t>2.1.1.02.02.002.02.01.06</t>
  </si>
  <si>
    <t>Salud Privada Pregrado Ilud</t>
  </si>
  <si>
    <t>2.1.1.02.02.002.02.01.07</t>
  </si>
  <si>
    <t>Salud Privada Pregrado Facultad de Ciencias Matemáticas y Naturales</t>
  </si>
  <si>
    <t>2.1.1.02.02.002.02.01.08</t>
  </si>
  <si>
    <t>Salud Privada Pregrado Facultad de Ciencias de la Salud</t>
  </si>
  <si>
    <t>2.1.1.02.02.002.02.02.01</t>
  </si>
  <si>
    <t>Salud Privada Posgrado Facultad de Ingeniería</t>
  </si>
  <si>
    <t>2.1.1.02.02.002.02.02.02</t>
  </si>
  <si>
    <t>Salud Privada Posgrado Facultad de Ciencias y Educación</t>
  </si>
  <si>
    <t>2.1.1.02.02.002.02.02.03</t>
  </si>
  <si>
    <t>Salud Privada Posgrado Facultad de Medio ambiente y recursos naturales</t>
  </si>
  <si>
    <t>2.1.1.02.02.002.02.02.04</t>
  </si>
  <si>
    <t>Salud Privada Posgrado Facultad Tecnológica</t>
  </si>
  <si>
    <t>2.1.1.02.02.002.02.02.05</t>
  </si>
  <si>
    <t>Salud Privada Posgrado Facultad Artes ASAB</t>
  </si>
  <si>
    <t>2.1.1.02.02.002.02.02.06</t>
  </si>
  <si>
    <t>Salud Privada Posgrado Facultad de Ciencias Matemáticas y Naturales</t>
  </si>
  <si>
    <t>2.1.1.02.02.003.01.01.01</t>
  </si>
  <si>
    <t>Cesantías Fondos Públicos Pregrado Facultad de Ingeniería</t>
  </si>
  <si>
    <t>2.1.1.02.02.003.01.01.02</t>
  </si>
  <si>
    <t>Cesantías Fondos Públicos Pregrado Facultad de Ciencias y Educación</t>
  </si>
  <si>
    <t>2.1.1.02.02.003.01.01.03</t>
  </si>
  <si>
    <t>Cesantías Fondos Públicos Pregrado Facultad de Medio ambiente y recursos naturales</t>
  </si>
  <si>
    <t>2.1.1.02.02.003.01.01.04</t>
  </si>
  <si>
    <t>Cesantías Fondos Públicos Pregrado Facultad Tecnológica</t>
  </si>
  <si>
    <t>2.1.1.02.02.003.01.01.05</t>
  </si>
  <si>
    <t>Cesantías Fondos Públicos Pregrado Facultad Artes ASAB</t>
  </si>
  <si>
    <t>2.1.1.02.02.003.01.01.06</t>
  </si>
  <si>
    <t>Cesantías Fondos Públicos Pregrado Ilud</t>
  </si>
  <si>
    <t>2.1.1.02.02.003.01.01.07</t>
  </si>
  <si>
    <t>Cesantías Fondos Públicos  Pregrado Facultad de Ciencias Matemáticas y Naturales</t>
  </si>
  <si>
    <t>2.1.1.02.02.003.01.01.08</t>
  </si>
  <si>
    <t>Cesantías Fondos Públicos  Pregrado Facultad de Ciencias de la Salud</t>
  </si>
  <si>
    <t>2.1.1.02.02.003.01.02.01</t>
  </si>
  <si>
    <t>Cesantías Fondos Públicos Posgrado Facultad de Ingeniería</t>
  </si>
  <si>
    <t>2.1.1.02.02.003.01.02.02</t>
  </si>
  <si>
    <t>Cesantías Fondos Públicos Posgrado Facultad de Ciencias y Educación</t>
  </si>
  <si>
    <t>2.1.1.02.02.003.01.02.03</t>
  </si>
  <si>
    <t>Cesantías Fondos Públicos Posgrado Facultad de Medio ambiente y recursos naturales</t>
  </si>
  <si>
    <t>2.1.1.02.02.003.01.02.04</t>
  </si>
  <si>
    <t>Cesantías Fondos Públicos Posgrado Facultad Tecnológica</t>
  </si>
  <si>
    <t>2.1.1.02.02.003.01.02.05</t>
  </si>
  <si>
    <t>Cesantías Fondos Públicos Posgrado Facultad Artes ASAB</t>
  </si>
  <si>
    <t>2.1.1.02.02.003.01.02.06</t>
  </si>
  <si>
    <t>Cesantías Fondos Públicos  Posgrado Facultad de Ciencias Matemáticas y Naturales</t>
  </si>
  <si>
    <t>2.1.1.02.02.003.02.01.01</t>
  </si>
  <si>
    <t>Cesantías Fondos Privados Pregrado Facultad de Ingeniería</t>
  </si>
  <si>
    <t>2.1.1.02.02.003.02.01.02</t>
  </si>
  <si>
    <t>Cesantías Fondos Privados Pregrado Facultad de Ciencias y Educación</t>
  </si>
  <si>
    <t>2.1.1.02.02.003.02.01.03</t>
  </si>
  <si>
    <t>Cesantías Fondos Privados Pregrado Facultad de Medio ambiente y recursos naturales</t>
  </si>
  <si>
    <t>2.1.1.02.02.003.02.01.04</t>
  </si>
  <si>
    <t>Cesantías Fondos Privados Pregrado Facultad Tecnológica</t>
  </si>
  <si>
    <t>2.1.1.02.02.003.02.01.05</t>
  </si>
  <si>
    <t>Cesantías Fondos Privados Pregrado Facultad Artes ASAB</t>
  </si>
  <si>
    <t>2.1.1.02.02.003.02.01.06</t>
  </si>
  <si>
    <t>Cesantías Fondos Privados Pregrado Ilud</t>
  </si>
  <si>
    <t>2.1.1.02.02.003.02.01.07</t>
  </si>
  <si>
    <t>Cesantías Fondos Privados Pregrado Facultad de Ciencias Matemáticas y Naturales</t>
  </si>
  <si>
    <t>2.1.1.02.02.003.02.01.08</t>
  </si>
  <si>
    <t>Cesantías Fondos Privados Pregrado Facultad de Ciencias de la Salud</t>
  </si>
  <si>
    <t>2.1.1.02.02.003.02.02.01</t>
  </si>
  <si>
    <t>Cesantías Fondos Privados Posgrados Facultad de Ingeniería</t>
  </si>
  <si>
    <t>2.1.1.02.02.003.02.02.02</t>
  </si>
  <si>
    <t>Cesantías Fondos Privados Posgrados Facultad de Ciencias y Educación</t>
  </si>
  <si>
    <t>2.1.1.02.02.003.02.02.03</t>
  </si>
  <si>
    <t>Cesantías Fondos Privados Posgrados Facultad de Medio ambiente y recursos naturales</t>
  </si>
  <si>
    <t>2.1.1.02.02.003.02.02.04</t>
  </si>
  <si>
    <t>Cesantías Fondos Privados Posgrados Facultad Tecnológica</t>
  </si>
  <si>
    <t>2.1.1.02.02.003.02.02.05</t>
  </si>
  <si>
    <t>Cesantías Fondos Privados Posgrados Facultad Artes ASAB</t>
  </si>
  <si>
    <t>2.1.1.02.02.003.02.02.06</t>
  </si>
  <si>
    <t>Cesantías Fondos Privados Posgrados Facultad de Ciencias Matemáticas y Naturales</t>
  </si>
  <si>
    <t>2.1.1.02.02.004.01.01.01</t>
  </si>
  <si>
    <t>Caja de Compensación Pregrado Facultad de Ingeniería</t>
  </si>
  <si>
    <t>2.1.1.02.02.004.01.01.02</t>
  </si>
  <si>
    <t>Caja de Compensación Pregrado Facultad de Ciencias y Educación</t>
  </si>
  <si>
    <t>2.1.1.02.02.004.01.01.03</t>
  </si>
  <si>
    <t>Caja de Compensación Pregrado Facultad de Medio ambiente y recursos naturales</t>
  </si>
  <si>
    <t>2.1.1.02.02.004.01.01.04</t>
  </si>
  <si>
    <t>Caja de Compensación Pregrado Facultad Tecnológica</t>
  </si>
  <si>
    <t>2.1.1.02.02.004.01.01.05</t>
  </si>
  <si>
    <t>Caja de Compensación Pregrado Facultad Artes ASAB</t>
  </si>
  <si>
    <t>2.1.1.02.02.004.01.01.06</t>
  </si>
  <si>
    <t>Caja de Compensación Pregrado Ilud</t>
  </si>
  <si>
    <t>2.1.1.02.02.004.01.01.07</t>
  </si>
  <si>
    <t>Caja de Compensación Pregrado Facultad de Ciencias Matemáticas y Naturales</t>
  </si>
  <si>
    <t>2.1.1.02.02.004.01.01.08</t>
  </si>
  <si>
    <t>Caja de Compensación Pregrado Facultad de Ciencias de la Salud</t>
  </si>
  <si>
    <t>2.1.1.02.02.004.01.02.01</t>
  </si>
  <si>
    <t>Caja de Compensación Posgrado Facultad de Ingeniería</t>
  </si>
  <si>
    <t>2.1.1.02.02.004.01.02.02</t>
  </si>
  <si>
    <t>Caja de Compensación Posgrado Facultad de Ciencias y Educación</t>
  </si>
  <si>
    <t>2.1.1.02.02.004.01.02.03</t>
  </si>
  <si>
    <t>Caja de Compensación Posgrado Facultad de Medio ambiente y recursos naturales</t>
  </si>
  <si>
    <t>2.1.1.02.02.004.01.02.04</t>
  </si>
  <si>
    <t>Caja de Compensación Posgrado Facultad Tecnológica</t>
  </si>
  <si>
    <t>2.1.1.02.02.004.01.02.05</t>
  </si>
  <si>
    <t>Caja de Compensación Posgrado Facultad Artes ASAB</t>
  </si>
  <si>
    <t>2.1.1.02.02.004.01.02.06</t>
  </si>
  <si>
    <t>Caja de Compensación Posgrado Facultad de Ciencias Matemáticas y Naturales</t>
  </si>
  <si>
    <t>2.1.1.02.02.005.01.01.01</t>
  </si>
  <si>
    <t>ARL Pregrado Facultad de Ingeniería</t>
  </si>
  <si>
    <t>2.1.1.02.02.005.01.01.02</t>
  </si>
  <si>
    <t>ARL Pregrado Facultad de Ciencias y Educación</t>
  </si>
  <si>
    <t>2.1.1.02.02.005.01.01.03</t>
  </si>
  <si>
    <t>ARL Pregrado Facultad de Medio Ambiente y Recursos Naturales</t>
  </si>
  <si>
    <t>2.1.1.02.02.005.01.01.04</t>
  </si>
  <si>
    <t>ARL Pregrado Facultad Tecnológica</t>
  </si>
  <si>
    <t>2.1.1.02.02.005.01.01.05</t>
  </si>
  <si>
    <t>ARL Pregrado Facultad Artes ASAB</t>
  </si>
  <si>
    <t>2.1.1.02.02.005.01.01.06</t>
  </si>
  <si>
    <t>ARL Pregrado Ilud</t>
  </si>
  <si>
    <t>2.1.1.02.02.005.01.01.07</t>
  </si>
  <si>
    <t>ARL Pregrado Facultad de Ciencias Matemáticas y Naturales</t>
  </si>
  <si>
    <t>2.1.1.02.02.005.01.01.08</t>
  </si>
  <si>
    <t>ARL Pregrado Facultad de Ciencias de la Salud</t>
  </si>
  <si>
    <t>2.1.1.02.02.005.01.02.01</t>
  </si>
  <si>
    <t>ARL Posgrado Facultad de Ingeniería</t>
  </si>
  <si>
    <t>2.1.1.02.02.005.01.02.02</t>
  </si>
  <si>
    <t>ARL Posgrado Facultad de Ciencias y Educación</t>
  </si>
  <si>
    <t>2.1.1.02.02.005.01.02.03</t>
  </si>
  <si>
    <t>ARL Posgrado Facultad de Medio Ambiente y Recursos Naturales</t>
  </si>
  <si>
    <t>2.1.1.02.02.005.01.02.04</t>
  </si>
  <si>
    <t>ARL Posgrado Facultad Tecnológica</t>
  </si>
  <si>
    <t>2.1.1.02.02.005.01.02.05</t>
  </si>
  <si>
    <t>ARL Posgrado Facultad Artes ASAB</t>
  </si>
  <si>
    <t>2.1.1.02.02.005.01.02.06</t>
  </si>
  <si>
    <t>ARL Posgrado Facultad de Ciencias Matemáticas y Naturales</t>
  </si>
  <si>
    <t>2.1.1.02.02.006.01.01</t>
  </si>
  <si>
    <t>ICBF Pregrado Facultad Ingeniería</t>
  </si>
  <si>
    <t>2.1.1.02.02.006.01.02</t>
  </si>
  <si>
    <t>ICBF Pregrado Facultad Ciencias y Educación</t>
  </si>
  <si>
    <t>2.1.1.02.02.006.01.03</t>
  </si>
  <si>
    <t>ICBF Pregrado Facultad Medio Ambiente y Recursos Naturales</t>
  </si>
  <si>
    <t>2.1.1.02.02.006.01.04</t>
  </si>
  <si>
    <t>ICBF Pregrado Facultad Tecnológica</t>
  </si>
  <si>
    <t>2.1.1.02.02.006.01.05</t>
  </si>
  <si>
    <t>ICBF Pregrado Facultad Artes ASAB</t>
  </si>
  <si>
    <t>2.1.1.02.02.006.01.06</t>
  </si>
  <si>
    <t>ICBF Pregrado Ilud</t>
  </si>
  <si>
    <t>2.1.1.02.02.006.01.07</t>
  </si>
  <si>
    <t>ICBF Pregrado Facultad de Ciencias Matemáticas y Naturales</t>
  </si>
  <si>
    <t>2.1.1.02.02.006.01.08</t>
  </si>
  <si>
    <t>ICBF Pregrado Facultad de Ciencias de la Salud</t>
  </si>
  <si>
    <t>2.1.1.02.02.006.02.01</t>
  </si>
  <si>
    <t>ICBF Posgrado Facultad Ingeniería</t>
  </si>
  <si>
    <t>2.1.1.02.02.006.02.02</t>
  </si>
  <si>
    <t>ICBF Posgrado Facultad Ciencias y Educación</t>
  </si>
  <si>
    <t>2.1.1.02.02.006.02.03</t>
  </si>
  <si>
    <t>ICBF Posgrado Facultad Medio Ambiente y Recursos Naturales</t>
  </si>
  <si>
    <t>2.1.1.02.02.006.02.04</t>
  </si>
  <si>
    <t>ICBF Posgrado Facultad Tecnológica</t>
  </si>
  <si>
    <t>2.1.1.02.02.006.02.05</t>
  </si>
  <si>
    <t>ICBF Posgrado Facultad Artes ASAB</t>
  </si>
  <si>
    <t>2.1.1.02.02.006.02.06</t>
  </si>
  <si>
    <t>ICBF Posgrado Facultad de Ciencias Matemáticas y Naturales</t>
  </si>
  <si>
    <t>2.1.2.01.01.004.01.01.02.02</t>
  </si>
  <si>
    <t>Instrumentos musicales</t>
  </si>
  <si>
    <t>2.1.2.01.01.004.01.01.02.03</t>
  </si>
  <si>
    <t>Artículos de deporte</t>
  </si>
  <si>
    <t>2.1.2.02.01.002.08.2823609</t>
  </si>
  <si>
    <t>Uniformes de Trabajo</t>
  </si>
  <si>
    <t>2.1.2.02.01.003.02.3211599</t>
  </si>
  <si>
    <t>2.1.2.02.01.003.02.3280005</t>
  </si>
  <si>
    <t>2.1.2.02.01.003.03.3331101</t>
  </si>
  <si>
    <t>2.1.2.02.01.003.03.3336103</t>
  </si>
  <si>
    <t>2.1.2.02.01.003.05.3526199</t>
  </si>
  <si>
    <t>2.1.2.02.01.003.06.3691002</t>
  </si>
  <si>
    <t>Recubrimientos de material plástico para pisos</t>
  </si>
  <si>
    <t>2.1.2.02.01.003.06.3699046</t>
  </si>
  <si>
    <t>Señales en material plástico</t>
  </si>
  <si>
    <t>2.1.2.02.01.003.06.3699060</t>
  </si>
  <si>
    <t>2.1.2.02.01.003.08.3899997</t>
  </si>
  <si>
    <t>2.1.2.02.01.004.02.4292199</t>
  </si>
  <si>
    <t>Herramientas de mano</t>
  </si>
  <si>
    <t>2.1.2.02.01.004.02.4299989</t>
  </si>
  <si>
    <t>2.1.2.02.01.004.02.4299991</t>
  </si>
  <si>
    <t>2.1.2.02.01.004.04.4481708</t>
  </si>
  <si>
    <t>Calentadores de agua instantáneos o de acumulación y calentadores de inmersión, aparatos eléctricos de calefacción de espacios y aparatos eléctricos de calefacción del suelo, hornos, cocinillas, planchas de cocina, calentadores eléctricos anulares, parrillas y asadores</t>
  </si>
  <si>
    <t>2.1.2.02.01.004.05.4516099</t>
  </si>
  <si>
    <t>Máquinas y material de oficina n.c.p.</t>
  </si>
  <si>
    <t>2.1.2.02.01.004.07.4721201</t>
  </si>
  <si>
    <t>Equipos transmisores de radiodifusión</t>
  </si>
  <si>
    <t>2.1.2.02.01.004.07.4733004</t>
  </si>
  <si>
    <t>Micrófonos y sus soportes, altavoces, auriculares, audífonos y conjuntos combinados de micrófono/altavoz, amplificadores eléctricos de audiofrecuencia, equipos eléctricos para amplificación de sonido</t>
  </si>
  <si>
    <t>2.1.2.02.02.005.04.07.54710</t>
  </si>
  <si>
    <t>2.1.2.02.02.006.03.63290.01</t>
  </si>
  <si>
    <t>2.1.2.02.02.006.03.63399.01</t>
  </si>
  <si>
    <t>2.1.2.02.02.006.04.64112</t>
  </si>
  <si>
    <t>Servicios de transporte terrestre local regular de pasajeros</t>
  </si>
  <si>
    <t>2.1.2.02.02.006.04.64220</t>
  </si>
  <si>
    <t>2.1.2.02.02.006.04.64241</t>
  </si>
  <si>
    <t>2.1.2.02.02.006.05.65115</t>
  </si>
  <si>
    <t>2.1.2.02.02.006.0868021</t>
  </si>
  <si>
    <t>2.1.2.02.02.007.01.03.03.71331</t>
  </si>
  <si>
    <t>2.1.2.02.02.007.01.03.04.71346</t>
  </si>
  <si>
    <t>2.1.2.02.02.007.01.03.04.71347</t>
  </si>
  <si>
    <t>2.1.2.02.02.007.01.03.05.71351</t>
  </si>
  <si>
    <t>2.1.2.02.02.007.01.03.05.71354</t>
  </si>
  <si>
    <t>2.1.2.02.02.007.01.03.05.71355</t>
  </si>
  <si>
    <t>2.1.2.02.02.007.01.06.71630</t>
  </si>
  <si>
    <t>2.1.2.02.02.007.02.72112</t>
  </si>
  <si>
    <t>2.1.2.02.02.007.02.72240</t>
  </si>
  <si>
    <t>Servicios de avalúo inmobiliario a comisión o por contrato</t>
  </si>
  <si>
    <t>2.1.2.02.02.007.03.73290</t>
  </si>
  <si>
    <t>2.1.2.02.02.008.01.81302</t>
  </si>
  <si>
    <t>2.1.2.02.02.008.02.82120</t>
  </si>
  <si>
    <t>2.1.2.02.02.008.02.82130</t>
  </si>
  <si>
    <t>2.1.2.02.02.008.02.82191</t>
  </si>
  <si>
    <t>2.1.2.02.02.008.02.82199</t>
  </si>
  <si>
    <t>2.1.2.02.02.008.03.83115.01</t>
  </si>
  <si>
    <t>2.1.2.02.02.008.03.83115.02</t>
  </si>
  <si>
    <t>2.1.2.02.02.008.03.83115.03</t>
  </si>
  <si>
    <t>2.1.2.02.02.008.03.83115.04</t>
  </si>
  <si>
    <t>2.1.2.02.02.008.03.83115.05</t>
  </si>
  <si>
    <t>2.1.2.02.02.008.03.83115.06</t>
  </si>
  <si>
    <t>2.1.2.02.02.008.03.83115.07</t>
  </si>
  <si>
    <t>2.1.2.02.02.008.03.83115.08</t>
  </si>
  <si>
    <t>2.1.2.02.02.008.03.83115.09</t>
  </si>
  <si>
    <t>2.1.2.02.02.008.03.83115.10</t>
  </si>
  <si>
    <t xml:space="preserve">Servicios de consultoría en gestión administrativa - Contratistas Rectoría </t>
  </si>
  <si>
    <t>2.1.2.02.02.008.03.83115.11</t>
  </si>
  <si>
    <t>Servicios de consultoría en gestión administrativa - Oficina de Investigaciones</t>
  </si>
  <si>
    <t>2.1.2.02.02.008.03.83115.12</t>
  </si>
  <si>
    <t>2.1.2.02.02.008.03.83115.13</t>
  </si>
  <si>
    <t>Servicios de consultoría en gestión administrativa - Contratistas Doctorados</t>
  </si>
  <si>
    <t>2.1.2.02.02.008.03.83115.14</t>
  </si>
  <si>
    <t>Servicios de consultoría en gestión administrativa - Contratistas Facultad Ciencias de la Salud</t>
  </si>
  <si>
    <t>2.1.2.02.02.008.03.83131</t>
  </si>
  <si>
    <t>2.1.2.02.02.008.03.83132</t>
  </si>
  <si>
    <t>2.1.2.02.02.008.03.83449</t>
  </si>
  <si>
    <t>2.1.2.02.02.008.03.83619</t>
  </si>
  <si>
    <t>2.1.2.02.02.008.03.83620</t>
  </si>
  <si>
    <t>2.1.2.02.02.008.03.83639</t>
  </si>
  <si>
    <t>2.1.2.02.02.008.04.84110</t>
  </si>
  <si>
    <t>2.1.2.02.02.008.04.84120</t>
  </si>
  <si>
    <t>2.1.2.02.02.008.04.84222</t>
  </si>
  <si>
    <t>2.1.2.02.02.008.04.84611</t>
  </si>
  <si>
    <t>2.1.2.02.02.008.04.84633</t>
  </si>
  <si>
    <t>2.1.2.02.02.008.05.85230</t>
  </si>
  <si>
    <t>2.1.2.02.02.008.05.85250</t>
  </si>
  <si>
    <t>2.1.2.02.02.008.05.85310</t>
  </si>
  <si>
    <t>2.1.2.02.02.008.05.85330</t>
  </si>
  <si>
    <t>2.1.2.02.02.008.05.85340</t>
  </si>
  <si>
    <t>2.1.2.02.02.008.05.85954</t>
  </si>
  <si>
    <t>2.1.2.02.02.008.05.85961.01</t>
  </si>
  <si>
    <t>2.1.2.02.02.008.05.85961.02</t>
  </si>
  <si>
    <t>2.1.2.02.02.008.05.85970</t>
  </si>
  <si>
    <t>2.1.2.02.02.008.06.86312</t>
  </si>
  <si>
    <t>2.1.2.02.02.008.06.86320</t>
  </si>
  <si>
    <t>2.1.2.02.02.008.06.86330</t>
  </si>
  <si>
    <t>2.1.2.02.02.008.07.8711002</t>
  </si>
  <si>
    <t>2.1.2.02.02.008.07.8711099</t>
  </si>
  <si>
    <t>2.1.2.02.02.008.07.87130</t>
  </si>
  <si>
    <t>2.1.2.02.02.008.07.8714102</t>
  </si>
  <si>
    <t>2.1.2.02.02.008.07.87151</t>
  </si>
  <si>
    <t>2.1.2.02.02.008.07.8715203</t>
  </si>
  <si>
    <t>2.1.2.02.02.008.07.8715205</t>
  </si>
  <si>
    <t>2.1.2.02.02.008.07.8715299</t>
  </si>
  <si>
    <t>2.1.2.02.02.008.07.8715399</t>
  </si>
  <si>
    <t>2.1.2.02.02.008.07.8715402</t>
  </si>
  <si>
    <t>2.1.2.02.02.008.07.8715602</t>
  </si>
  <si>
    <t>2.1.2.02.02.008.07.8715605</t>
  </si>
  <si>
    <t>2.1.2.02.02.008.07.8715614</t>
  </si>
  <si>
    <t>2.1.2.02.02.008.07.8715701</t>
  </si>
  <si>
    <t>Servicio de mantenimiento y reparación de ascensores</t>
  </si>
  <si>
    <t>2.1.2.02.02.008.07.8715999</t>
  </si>
  <si>
    <t>Servicios de mantenimiento y reparación de otros equipos n.c.p.</t>
  </si>
  <si>
    <t>2.1.2.02.02.008.09.8912197.01</t>
  </si>
  <si>
    <t>2.1.2.02.02.008.09.8912197.02</t>
  </si>
  <si>
    <t>2.1.2.02.02.009.01.91119.01</t>
  </si>
  <si>
    <t>2.1.2.02.02.009.02.92913.01</t>
  </si>
  <si>
    <t>2.1.2.02.02.009.02.92913.02</t>
  </si>
  <si>
    <t>2.1.2.02.02.009.02.92920.01</t>
  </si>
  <si>
    <t>2.1.2.02.02.009.02.92920.02</t>
  </si>
  <si>
    <t>2.1.2.02.02.009.02.92920.03</t>
  </si>
  <si>
    <t>2.1.2.02.02.009.02.92920.04</t>
  </si>
  <si>
    <t>2.1.2.02.02.009.02.92920.05</t>
  </si>
  <si>
    <t>2.1.2.02.02.009.02.92920.06</t>
  </si>
  <si>
    <t>2.1.2.02.02.009.02.92920.07</t>
  </si>
  <si>
    <t>2.1.2.02.02.009.02.92920.08</t>
  </si>
  <si>
    <t>Bienestar Universitario y Laboral</t>
  </si>
  <si>
    <t>2.1.2.02.02.009.02.92920.09</t>
  </si>
  <si>
    <t>2.1.2.02.02.009.02.92920.10</t>
  </si>
  <si>
    <t>Prácticas Académicas Facultad de Ciencias de la Salud</t>
  </si>
  <si>
    <t>2.1.2.02.02.009.02.92920.11</t>
  </si>
  <si>
    <t>Servicios de orientación y asesoramiento de Programas de Ampliación de Cobertura</t>
  </si>
  <si>
    <t>2.1.2.02.02.009.03.93121.01</t>
  </si>
  <si>
    <t>2.1.2.02.02.009.04.94110</t>
  </si>
  <si>
    <t>2.1.2.02.02.009.04.94219</t>
  </si>
  <si>
    <t>2.1.2.02.02.009.04.94239</t>
  </si>
  <si>
    <t>2.1.2.02.02.009.06.96123</t>
  </si>
  <si>
    <t>2.1.2.02.02.010.01</t>
  </si>
  <si>
    <t>2.1.2.02.02.010.02</t>
  </si>
  <si>
    <t>2.1.2.02.02.010.03</t>
  </si>
  <si>
    <t>Reserva pensional</t>
  </si>
  <si>
    <t>2.1.8.01.5.001</t>
  </si>
  <si>
    <t>2.1.8.01.5.002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</si>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</sst>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44" fontId="0" fillId="0" borderId="0" xfId="1" applyFont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0" fillId="3" borderId="0" xfId="0" applyFill="1"/>
    <xf numFmtId="0" fontId="4" fillId="3" borderId="0" xfId="0" applyFont="1" applyFill="1"/>
    <xf numFmtId="4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166" fontId="6" fillId="0" borderId="1" xfId="4" applyNumberFormat="1" applyFont="1" applyFill="1" applyBorder="1" applyAlignment="1" applyProtection="1">
      <alignment horizontal="left" vertical="center" wrapText="1"/>
    </xf>
    <xf numFmtId="166" fontId="6" fillId="0" borderId="1" xfId="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justify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justify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0" fillId="3" borderId="0" xfId="1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4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44" fontId="0" fillId="4" borderId="1" xfId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44" fontId="4" fillId="5" borderId="1" xfId="1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9" fontId="0" fillId="0" borderId="0" xfId="2" applyFont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justify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textRotation="90"/>
    </xf>
    <xf numFmtId="0" fontId="7" fillId="4" borderId="1" xfId="0" applyFont="1" applyFill="1" applyBorder="1" applyAlignment="1" applyProtection="1">
      <alignment horizontal="justify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/>
    </xf>
    <xf numFmtId="9" fontId="0" fillId="0" borderId="10" xfId="2" applyFont="1" applyBorder="1" applyAlignment="1" applyProtection="1">
      <alignment horizontal="center" vertical="center"/>
      <protection locked="0"/>
    </xf>
    <xf numFmtId="9" fontId="0" fillId="0" borderId="15" xfId="2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5" xfId="0" applyBorder="1" applyAlignment="1" applyProtection="1">
      <alignment horizontal="justify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9" fontId="3" fillId="2" borderId="11" xfId="2" applyFont="1" applyFill="1" applyBorder="1" applyAlignment="1" applyProtection="1">
      <alignment horizontal="center" vertical="center" textRotation="90" wrapText="1"/>
      <protection locked="0"/>
    </xf>
    <xf numFmtId="9" fontId="3" fillId="2" borderId="14" xfId="2" applyFont="1" applyFill="1" applyBorder="1" applyAlignment="1" applyProtection="1">
      <alignment horizontal="center" vertical="center" textRotation="90" wrapText="1"/>
      <protection locked="0"/>
    </xf>
    <xf numFmtId="164" fontId="3" fillId="2" borderId="1" xfId="1" applyNumberFormat="1" applyFont="1" applyFill="1" applyBorder="1" applyAlignment="1">
      <alignment horizontal="center" vertical="center" wrapText="1"/>
    </xf>
    <xf numFmtId="10" fontId="4" fillId="0" borderId="2" xfId="2" applyNumberFormat="1" applyFont="1" applyBorder="1" applyAlignment="1">
      <alignment horizontal="left" wrapText="1"/>
    </xf>
    <xf numFmtId="10" fontId="4" fillId="0" borderId="3" xfId="2" applyNumberFormat="1" applyFont="1" applyBorder="1" applyAlignment="1">
      <alignment horizontal="left" wrapText="1"/>
    </xf>
    <xf numFmtId="10" fontId="4" fillId="0" borderId="4" xfId="2" applyNumberFormat="1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</cellXfs>
  <cellStyles count="5">
    <cellStyle name="Millares 2 2" xfId="4"/>
    <cellStyle name="Moneda" xfId="1" builtinId="4"/>
    <cellStyle name="Normal" xfId="0" builtinId="0"/>
    <cellStyle name="Normal 2 2" xfId="3"/>
    <cellStyle name="Porcentaje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quipo de Cuentas Microsoft" id="{1EEBC2EE-5BDB-45CC-A24B-8A185631F4F4}" userId="06276230908a093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68" dT="2022-12-01T15:56:45.24" personId="{1EEBC2EE-5BDB-45CC-A24B-8A185631F4F4}" id="{4A7D6602-8FAA-4094-A3D9-3A96DEF2F0CD}">
    <text>Este rubro es para el proyecto de los estudiantes del auxilio del transporte en transmilenio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workbookViewId="0">
      <selection activeCell="I8" sqref="I8:I9"/>
    </sheetView>
  </sheetViews>
  <sheetFormatPr baseColWidth="10" defaultRowHeight="15" x14ac:dyDescent="0.25"/>
  <cols>
    <col min="1" max="1" width="3" style="59" customWidth="1"/>
    <col min="2" max="4" width="13.42578125" style="59" customWidth="1"/>
    <col min="5" max="5" width="16.140625" style="59" customWidth="1"/>
    <col min="6" max="6" width="13.42578125" style="59" customWidth="1"/>
    <col min="7" max="7" width="15.5703125" style="59" customWidth="1"/>
    <col min="8" max="8" width="5.28515625" style="60" customWidth="1"/>
    <col min="9" max="9" width="42" style="61" customWidth="1"/>
    <col min="10" max="10" width="15.28515625" style="60" customWidth="1"/>
    <col min="11" max="11" width="20.28515625" style="61" customWidth="1"/>
    <col min="12" max="12" width="25.7109375" style="60" customWidth="1"/>
    <col min="13" max="13" width="16.85546875" style="60" customWidth="1"/>
    <col min="14" max="18" width="17.85546875" style="60" customWidth="1"/>
    <col min="19" max="19" width="8.5703125" style="62" customWidth="1"/>
    <col min="20" max="20" width="30.28515625" style="60" customWidth="1"/>
  </cols>
  <sheetData>
    <row r="1" spans="2:20" ht="9.75" customHeight="1" x14ac:dyDescent="0.25"/>
    <row r="2" spans="2:20" ht="23.25" customHeight="1" x14ac:dyDescent="0.25">
      <c r="B2" s="93" t="s">
        <v>271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" customHeight="1" thickBot="1" x14ac:dyDescent="0.3"/>
    <row r="4" spans="2:20" ht="30" customHeight="1" x14ac:dyDescent="0.25">
      <c r="B4" s="92" t="s">
        <v>10</v>
      </c>
      <c r="C4" s="90"/>
      <c r="D4" s="91"/>
      <c r="E4" s="89" t="s">
        <v>11</v>
      </c>
      <c r="F4" s="90"/>
      <c r="G4" s="91"/>
      <c r="H4" s="87" t="s">
        <v>270</v>
      </c>
      <c r="I4" s="96" t="s">
        <v>272</v>
      </c>
      <c r="J4" s="96" t="s">
        <v>0</v>
      </c>
      <c r="K4" s="96" t="s">
        <v>18</v>
      </c>
      <c r="L4" s="96"/>
      <c r="M4" s="96"/>
      <c r="N4" s="96"/>
      <c r="O4" s="96"/>
      <c r="P4" s="96"/>
      <c r="Q4" s="96"/>
      <c r="R4" s="87" t="s">
        <v>273</v>
      </c>
      <c r="S4" s="98" t="s">
        <v>4</v>
      </c>
      <c r="T4" s="94" t="s">
        <v>5</v>
      </c>
    </row>
    <row r="5" spans="2:20" ht="45.75" thickBot="1" x14ac:dyDescent="0.3">
      <c r="B5" s="63" t="s">
        <v>13</v>
      </c>
      <c r="C5" s="64" t="s">
        <v>14</v>
      </c>
      <c r="D5" s="64" t="s">
        <v>15</v>
      </c>
      <c r="E5" s="64" t="s">
        <v>16</v>
      </c>
      <c r="F5" s="64" t="s">
        <v>17</v>
      </c>
      <c r="G5" s="64" t="s">
        <v>9</v>
      </c>
      <c r="H5" s="88"/>
      <c r="I5" s="97"/>
      <c r="J5" s="97"/>
      <c r="K5" s="64" t="s">
        <v>1</v>
      </c>
      <c r="L5" s="64" t="s">
        <v>2</v>
      </c>
      <c r="M5" s="64" t="s">
        <v>3</v>
      </c>
      <c r="N5" s="64" t="s">
        <v>19</v>
      </c>
      <c r="O5" s="64" t="s">
        <v>8</v>
      </c>
      <c r="P5" s="64" t="s">
        <v>6</v>
      </c>
      <c r="Q5" s="64" t="s">
        <v>7</v>
      </c>
      <c r="R5" s="88"/>
      <c r="S5" s="99"/>
      <c r="T5" s="95"/>
    </row>
    <row r="6" spans="2:20" ht="25.5" customHeight="1" x14ac:dyDescent="0.25">
      <c r="B6" s="65"/>
      <c r="C6" s="66"/>
      <c r="D6" s="66"/>
      <c r="E6" s="118"/>
      <c r="F6" s="118"/>
      <c r="G6" s="66"/>
      <c r="H6" s="83">
        <v>1</v>
      </c>
      <c r="I6" s="85"/>
      <c r="J6" s="83"/>
      <c r="K6" s="85"/>
      <c r="L6" s="83"/>
      <c r="M6" s="83"/>
      <c r="N6" s="83"/>
      <c r="O6" s="83"/>
      <c r="P6" s="83"/>
      <c r="Q6" s="83"/>
      <c r="R6" s="83"/>
      <c r="S6" s="79"/>
      <c r="T6" s="81"/>
    </row>
    <row r="7" spans="2:20" ht="25.5" customHeight="1" thickBot="1" x14ac:dyDescent="0.3">
      <c r="B7" s="67"/>
      <c r="C7" s="68"/>
      <c r="D7" s="68"/>
      <c r="E7" s="119"/>
      <c r="F7" s="119"/>
      <c r="G7" s="68"/>
      <c r="H7" s="84"/>
      <c r="I7" s="86"/>
      <c r="J7" s="84"/>
      <c r="K7" s="86"/>
      <c r="L7" s="84"/>
      <c r="M7" s="84"/>
      <c r="N7" s="84"/>
      <c r="O7" s="84"/>
      <c r="P7" s="84"/>
      <c r="Q7" s="84"/>
      <c r="R7" s="84"/>
      <c r="S7" s="80"/>
      <c r="T7" s="82"/>
    </row>
    <row r="8" spans="2:20" ht="25.5" customHeight="1" x14ac:dyDescent="0.25">
      <c r="B8" s="65"/>
      <c r="C8" s="66"/>
      <c r="D8" s="66"/>
      <c r="E8" s="118"/>
      <c r="F8" s="118"/>
      <c r="G8" s="66"/>
      <c r="H8" s="83">
        <v>2</v>
      </c>
      <c r="I8" s="85"/>
      <c r="J8" s="83"/>
      <c r="K8" s="85"/>
      <c r="L8" s="83"/>
      <c r="M8" s="83"/>
      <c r="N8" s="83"/>
      <c r="O8" s="83"/>
      <c r="P8" s="83"/>
      <c r="Q8" s="83"/>
      <c r="R8" s="83"/>
      <c r="S8" s="79"/>
      <c r="T8" s="81"/>
    </row>
    <row r="9" spans="2:20" ht="25.5" customHeight="1" thickBot="1" x14ac:dyDescent="0.3">
      <c r="B9" s="67"/>
      <c r="C9" s="68"/>
      <c r="D9" s="68"/>
      <c r="E9" s="119"/>
      <c r="F9" s="119"/>
      <c r="G9" s="68"/>
      <c r="H9" s="84"/>
      <c r="I9" s="86"/>
      <c r="J9" s="84"/>
      <c r="K9" s="86"/>
      <c r="L9" s="84"/>
      <c r="M9" s="84"/>
      <c r="N9" s="84"/>
      <c r="O9" s="84"/>
      <c r="P9" s="84"/>
      <c r="Q9" s="84"/>
      <c r="R9" s="84"/>
      <c r="S9" s="80"/>
      <c r="T9" s="82"/>
    </row>
    <row r="10" spans="2:20" ht="25.5" customHeight="1" x14ac:dyDescent="0.25">
      <c r="B10" s="65"/>
      <c r="C10" s="66"/>
      <c r="D10" s="66"/>
      <c r="E10" s="118"/>
      <c r="F10" s="118"/>
      <c r="G10" s="66"/>
      <c r="H10" s="83">
        <v>3</v>
      </c>
      <c r="I10" s="85"/>
      <c r="J10" s="83"/>
      <c r="K10" s="85"/>
      <c r="L10" s="83"/>
      <c r="M10" s="83"/>
      <c r="N10" s="83"/>
      <c r="O10" s="83"/>
      <c r="P10" s="83"/>
      <c r="Q10" s="83"/>
      <c r="R10" s="83"/>
      <c r="S10" s="79"/>
      <c r="T10" s="81"/>
    </row>
    <row r="11" spans="2:20" ht="25.5" customHeight="1" thickBot="1" x14ac:dyDescent="0.3">
      <c r="B11" s="67"/>
      <c r="C11" s="68"/>
      <c r="D11" s="68"/>
      <c r="E11" s="119"/>
      <c r="F11" s="119"/>
      <c r="G11" s="68"/>
      <c r="H11" s="84"/>
      <c r="I11" s="86"/>
      <c r="J11" s="84"/>
      <c r="K11" s="86"/>
      <c r="L11" s="84"/>
      <c r="M11" s="84"/>
      <c r="N11" s="84"/>
      <c r="O11" s="84"/>
      <c r="P11" s="84"/>
      <c r="Q11" s="84"/>
      <c r="R11" s="84"/>
      <c r="S11" s="80"/>
      <c r="T11" s="82"/>
    </row>
    <row r="12" spans="2:20" ht="25.5" customHeight="1" x14ac:dyDescent="0.25">
      <c r="B12" s="65"/>
      <c r="C12" s="66"/>
      <c r="D12" s="66"/>
      <c r="E12" s="118"/>
      <c r="F12" s="118"/>
      <c r="G12" s="66"/>
      <c r="H12" s="83">
        <v>4</v>
      </c>
      <c r="I12" s="85" t="s">
        <v>783</v>
      </c>
      <c r="J12" s="83"/>
      <c r="K12" s="85"/>
      <c r="L12" s="83"/>
      <c r="M12" s="83"/>
      <c r="N12" s="83"/>
      <c r="O12" s="83"/>
      <c r="P12" s="83"/>
      <c r="Q12" s="83"/>
      <c r="R12" s="83"/>
      <c r="S12" s="79"/>
      <c r="T12" s="81"/>
    </row>
    <row r="13" spans="2:20" ht="25.5" customHeight="1" thickBot="1" x14ac:dyDescent="0.3">
      <c r="B13" s="67"/>
      <c r="C13" s="68"/>
      <c r="D13" s="68"/>
      <c r="E13" s="119"/>
      <c r="F13" s="119"/>
      <c r="G13" s="68"/>
      <c r="H13" s="84"/>
      <c r="I13" s="86"/>
      <c r="J13" s="84"/>
      <c r="K13" s="86"/>
      <c r="L13" s="84"/>
      <c r="M13" s="84"/>
      <c r="N13" s="84"/>
      <c r="O13" s="84"/>
      <c r="P13" s="84"/>
      <c r="Q13" s="84"/>
      <c r="R13" s="84"/>
      <c r="S13" s="80"/>
      <c r="T13" s="82"/>
    </row>
    <row r="14" spans="2:20" ht="25.5" customHeight="1" x14ac:dyDescent="0.25">
      <c r="B14" s="65"/>
      <c r="C14" s="66"/>
      <c r="D14" s="66"/>
      <c r="E14" s="118"/>
      <c r="F14" s="118"/>
      <c r="G14" s="66"/>
      <c r="H14" s="83">
        <v>5</v>
      </c>
      <c r="I14" s="85"/>
      <c r="J14" s="83"/>
      <c r="K14" s="85"/>
      <c r="L14" s="83"/>
      <c r="M14" s="83"/>
      <c r="N14" s="83"/>
      <c r="O14" s="83"/>
      <c r="P14" s="83"/>
      <c r="Q14" s="83"/>
      <c r="R14" s="83"/>
      <c r="S14" s="79"/>
      <c r="T14" s="81"/>
    </row>
    <row r="15" spans="2:20" ht="25.5" customHeight="1" thickBot="1" x14ac:dyDescent="0.3">
      <c r="B15" s="67"/>
      <c r="C15" s="68"/>
      <c r="D15" s="68"/>
      <c r="E15" s="119"/>
      <c r="F15" s="119"/>
      <c r="G15" s="68"/>
      <c r="H15" s="84"/>
      <c r="I15" s="86"/>
      <c r="J15" s="84"/>
      <c r="K15" s="86"/>
      <c r="L15" s="84"/>
      <c r="M15" s="84"/>
      <c r="N15" s="84"/>
      <c r="O15" s="84"/>
      <c r="P15" s="84"/>
      <c r="Q15" s="84"/>
      <c r="R15" s="84"/>
      <c r="S15" s="80"/>
      <c r="T15" s="82"/>
    </row>
    <row r="16" spans="2:20" ht="25.5" customHeight="1" x14ac:dyDescent="0.25">
      <c r="B16" s="65"/>
      <c r="C16" s="66"/>
      <c r="D16" s="66"/>
      <c r="E16" s="118"/>
      <c r="F16" s="118"/>
      <c r="G16" s="66"/>
      <c r="H16" s="83">
        <v>6</v>
      </c>
      <c r="I16" s="85"/>
      <c r="J16" s="83"/>
      <c r="K16" s="85"/>
      <c r="L16" s="83"/>
      <c r="M16" s="83"/>
      <c r="N16" s="83"/>
      <c r="O16" s="83"/>
      <c r="P16" s="83"/>
      <c r="Q16" s="83"/>
      <c r="R16" s="83"/>
      <c r="S16" s="79"/>
      <c r="T16" s="81"/>
    </row>
    <row r="17" spans="2:20" ht="25.5" customHeight="1" thickBot="1" x14ac:dyDescent="0.3">
      <c r="B17" s="67"/>
      <c r="C17" s="68"/>
      <c r="D17" s="68"/>
      <c r="E17" s="119"/>
      <c r="F17" s="119"/>
      <c r="G17" s="68"/>
      <c r="H17" s="84"/>
      <c r="I17" s="86"/>
      <c r="J17" s="84"/>
      <c r="K17" s="86"/>
      <c r="L17" s="84"/>
      <c r="M17" s="84"/>
      <c r="N17" s="84"/>
      <c r="O17" s="84"/>
      <c r="P17" s="84"/>
      <c r="Q17" s="84"/>
      <c r="R17" s="84"/>
      <c r="S17" s="80"/>
      <c r="T17" s="82"/>
    </row>
    <row r="18" spans="2:20" ht="25.5" customHeight="1" x14ac:dyDescent="0.25">
      <c r="B18" s="65"/>
      <c r="C18" s="66"/>
      <c r="D18" s="66"/>
      <c r="E18" s="118"/>
      <c r="F18" s="118"/>
      <c r="G18" s="66"/>
      <c r="H18" s="83">
        <v>7</v>
      </c>
      <c r="I18" s="85"/>
      <c r="J18" s="83"/>
      <c r="K18" s="85"/>
      <c r="L18" s="83"/>
      <c r="M18" s="83"/>
      <c r="N18" s="83"/>
      <c r="O18" s="83"/>
      <c r="P18" s="83"/>
      <c r="Q18" s="83"/>
      <c r="R18" s="83"/>
      <c r="S18" s="79"/>
      <c r="T18" s="81"/>
    </row>
    <row r="19" spans="2:20" ht="25.5" customHeight="1" thickBot="1" x14ac:dyDescent="0.3">
      <c r="B19" s="67"/>
      <c r="C19" s="68"/>
      <c r="D19" s="68"/>
      <c r="E19" s="119"/>
      <c r="F19" s="119"/>
      <c r="G19" s="68"/>
      <c r="H19" s="84"/>
      <c r="I19" s="86"/>
      <c r="J19" s="84"/>
      <c r="K19" s="86"/>
      <c r="L19" s="84"/>
      <c r="M19" s="84"/>
      <c r="N19" s="84"/>
      <c r="O19" s="84"/>
      <c r="P19" s="84"/>
      <c r="Q19" s="84"/>
      <c r="R19" s="84"/>
      <c r="S19" s="80"/>
      <c r="T19" s="82"/>
    </row>
    <row r="20" spans="2:20" ht="25.5" customHeight="1" x14ac:dyDescent="0.25">
      <c r="B20" s="65"/>
      <c r="C20" s="66"/>
      <c r="D20" s="66"/>
      <c r="E20" s="118"/>
      <c r="F20" s="118"/>
      <c r="G20" s="66"/>
      <c r="H20" s="83">
        <v>8</v>
      </c>
      <c r="I20" s="85"/>
      <c r="J20" s="83"/>
      <c r="K20" s="85"/>
      <c r="L20" s="83"/>
      <c r="M20" s="83"/>
      <c r="N20" s="83"/>
      <c r="O20" s="83"/>
      <c r="P20" s="83"/>
      <c r="Q20" s="83"/>
      <c r="R20" s="83"/>
      <c r="S20" s="79"/>
      <c r="T20" s="81"/>
    </row>
    <row r="21" spans="2:20" ht="25.5" customHeight="1" thickBot="1" x14ac:dyDescent="0.3">
      <c r="B21" s="67"/>
      <c r="C21" s="68"/>
      <c r="D21" s="68"/>
      <c r="E21" s="119"/>
      <c r="F21" s="119"/>
      <c r="G21" s="68"/>
      <c r="H21" s="84"/>
      <c r="I21" s="86"/>
      <c r="J21" s="84"/>
      <c r="K21" s="86"/>
      <c r="L21" s="84"/>
      <c r="M21" s="84"/>
      <c r="N21" s="84"/>
      <c r="O21" s="84"/>
      <c r="P21" s="84"/>
      <c r="Q21" s="84"/>
      <c r="R21" s="84"/>
      <c r="S21" s="80"/>
      <c r="T21" s="82"/>
    </row>
    <row r="22" spans="2:20" ht="25.5" customHeight="1" x14ac:dyDescent="0.25">
      <c r="B22" s="65"/>
      <c r="C22" s="66"/>
      <c r="D22" s="66"/>
      <c r="E22" s="118"/>
      <c r="F22" s="118"/>
      <c r="G22" s="66"/>
      <c r="H22" s="83">
        <v>9</v>
      </c>
      <c r="I22" s="85"/>
      <c r="J22" s="83"/>
      <c r="K22" s="85"/>
      <c r="L22" s="83"/>
      <c r="M22" s="83"/>
      <c r="N22" s="83"/>
      <c r="O22" s="83"/>
      <c r="P22" s="83"/>
      <c r="Q22" s="83"/>
      <c r="R22" s="83"/>
      <c r="S22" s="79"/>
      <c r="T22" s="81"/>
    </row>
    <row r="23" spans="2:20" ht="25.5" customHeight="1" thickBot="1" x14ac:dyDescent="0.3">
      <c r="B23" s="67"/>
      <c r="C23" s="68"/>
      <c r="D23" s="68"/>
      <c r="E23" s="119"/>
      <c r="F23" s="119"/>
      <c r="G23" s="68"/>
      <c r="H23" s="84"/>
      <c r="I23" s="86"/>
      <c r="J23" s="84"/>
      <c r="K23" s="86"/>
      <c r="L23" s="84"/>
      <c r="M23" s="84"/>
      <c r="N23" s="84"/>
      <c r="O23" s="84"/>
      <c r="P23" s="84"/>
      <c r="Q23" s="84"/>
      <c r="R23" s="84"/>
      <c r="S23" s="80"/>
      <c r="T23" s="82"/>
    </row>
    <row r="24" spans="2:20" ht="25.5" customHeight="1" x14ac:dyDescent="0.25">
      <c r="B24" s="65"/>
      <c r="C24" s="66"/>
      <c r="D24" s="66"/>
      <c r="E24" s="118"/>
      <c r="F24" s="118"/>
      <c r="G24" s="66"/>
      <c r="H24" s="83">
        <v>10</v>
      </c>
      <c r="I24" s="85"/>
      <c r="J24" s="83"/>
      <c r="K24" s="85"/>
      <c r="L24" s="83"/>
      <c r="M24" s="83"/>
      <c r="N24" s="83"/>
      <c r="O24" s="83"/>
      <c r="P24" s="83"/>
      <c r="Q24" s="83"/>
      <c r="R24" s="83"/>
      <c r="S24" s="79"/>
      <c r="T24" s="81"/>
    </row>
    <row r="25" spans="2:20" ht="25.5" customHeight="1" thickBot="1" x14ac:dyDescent="0.3">
      <c r="B25" s="67"/>
      <c r="C25" s="68"/>
      <c r="D25" s="68"/>
      <c r="E25" s="119"/>
      <c r="F25" s="119"/>
      <c r="G25" s="68"/>
      <c r="H25" s="84"/>
      <c r="I25" s="86"/>
      <c r="J25" s="84"/>
      <c r="K25" s="86"/>
      <c r="L25" s="84"/>
      <c r="M25" s="84"/>
      <c r="N25" s="84"/>
      <c r="O25" s="84"/>
      <c r="P25" s="84"/>
      <c r="Q25" s="84"/>
      <c r="R25" s="84"/>
      <c r="S25" s="80"/>
      <c r="T25" s="82"/>
    </row>
    <row r="26" spans="2:20" ht="25.5" customHeight="1" x14ac:dyDescent="0.25">
      <c r="B26" s="65"/>
      <c r="C26" s="66"/>
      <c r="D26" s="66"/>
      <c r="E26" s="118"/>
      <c r="F26" s="118"/>
      <c r="G26" s="66"/>
      <c r="H26" s="83">
        <v>11</v>
      </c>
      <c r="I26" s="85"/>
      <c r="J26" s="83"/>
      <c r="K26" s="85"/>
      <c r="L26" s="83"/>
      <c r="M26" s="83"/>
      <c r="N26" s="83"/>
      <c r="O26" s="83"/>
      <c r="P26" s="83"/>
      <c r="Q26" s="83"/>
      <c r="R26" s="83"/>
      <c r="S26" s="79"/>
      <c r="T26" s="81"/>
    </row>
    <row r="27" spans="2:20" ht="25.5" customHeight="1" thickBot="1" x14ac:dyDescent="0.3">
      <c r="B27" s="67"/>
      <c r="C27" s="68"/>
      <c r="D27" s="68"/>
      <c r="E27" s="119"/>
      <c r="F27" s="119"/>
      <c r="G27" s="68"/>
      <c r="H27" s="84"/>
      <c r="I27" s="86"/>
      <c r="J27" s="84"/>
      <c r="K27" s="86"/>
      <c r="L27" s="84"/>
      <c r="M27" s="84"/>
      <c r="N27" s="84"/>
      <c r="O27" s="84"/>
      <c r="P27" s="84"/>
      <c r="Q27" s="84"/>
      <c r="R27" s="84"/>
      <c r="S27" s="80"/>
      <c r="T27" s="82"/>
    </row>
    <row r="28" spans="2:20" ht="25.5" customHeight="1" x14ac:dyDescent="0.25">
      <c r="B28" s="65"/>
      <c r="C28" s="66"/>
      <c r="D28" s="66"/>
      <c r="E28" s="118"/>
      <c r="F28" s="118"/>
      <c r="G28" s="66"/>
      <c r="H28" s="83">
        <v>12</v>
      </c>
      <c r="I28" s="85"/>
      <c r="J28" s="83"/>
      <c r="K28" s="85"/>
      <c r="L28" s="83"/>
      <c r="M28" s="83"/>
      <c r="N28" s="83"/>
      <c r="O28" s="83"/>
      <c r="P28" s="83"/>
      <c r="Q28" s="83"/>
      <c r="R28" s="69"/>
      <c r="S28" s="79"/>
      <c r="T28" s="81"/>
    </row>
    <row r="29" spans="2:20" ht="25.5" customHeight="1" thickBot="1" x14ac:dyDescent="0.3">
      <c r="B29" s="67"/>
      <c r="C29" s="68"/>
      <c r="D29" s="68"/>
      <c r="E29" s="119"/>
      <c r="F29" s="119"/>
      <c r="G29" s="68"/>
      <c r="H29" s="84"/>
      <c r="I29" s="86"/>
      <c r="J29" s="84"/>
      <c r="K29" s="86"/>
      <c r="L29" s="84"/>
      <c r="M29" s="84"/>
      <c r="N29" s="84"/>
      <c r="O29" s="84"/>
      <c r="P29" s="84"/>
      <c r="Q29" s="84"/>
      <c r="R29" s="70"/>
      <c r="S29" s="80"/>
      <c r="T29" s="82"/>
    </row>
    <row r="30" spans="2:20" ht="25.5" customHeight="1" x14ac:dyDescent="0.25">
      <c r="B30" s="65"/>
      <c r="C30" s="66"/>
      <c r="D30" s="66"/>
      <c r="E30" s="118"/>
      <c r="F30" s="118"/>
      <c r="G30" s="66"/>
      <c r="H30" s="83">
        <v>13</v>
      </c>
      <c r="I30" s="85"/>
      <c r="J30" s="83"/>
      <c r="K30" s="85"/>
      <c r="L30" s="83"/>
      <c r="M30" s="83"/>
      <c r="N30" s="83"/>
      <c r="O30" s="83"/>
      <c r="P30" s="83"/>
      <c r="Q30" s="83"/>
      <c r="R30" s="83"/>
      <c r="S30" s="79"/>
      <c r="T30" s="81"/>
    </row>
    <row r="31" spans="2:20" ht="25.5" customHeight="1" thickBot="1" x14ac:dyDescent="0.3">
      <c r="B31" s="67"/>
      <c r="C31" s="68"/>
      <c r="D31" s="68"/>
      <c r="E31" s="119"/>
      <c r="F31" s="119"/>
      <c r="G31" s="68"/>
      <c r="H31" s="84"/>
      <c r="I31" s="86"/>
      <c r="J31" s="84"/>
      <c r="K31" s="86"/>
      <c r="L31" s="84"/>
      <c r="M31" s="84"/>
      <c r="N31" s="84"/>
      <c r="O31" s="84"/>
      <c r="P31" s="84"/>
      <c r="Q31" s="84"/>
      <c r="R31" s="84"/>
      <c r="S31" s="80"/>
      <c r="T31" s="82"/>
    </row>
  </sheetData>
  <mergeCells count="204">
    <mergeCell ref="E26:E27"/>
    <mergeCell ref="F26:F27"/>
    <mergeCell ref="E28:E29"/>
    <mergeCell ref="F28:F29"/>
    <mergeCell ref="E30:E31"/>
    <mergeCell ref="F30:F31"/>
    <mergeCell ref="E16:E17"/>
    <mergeCell ref="F16:F17"/>
    <mergeCell ref="E18:E19"/>
    <mergeCell ref="F18:F19"/>
    <mergeCell ref="E20:E21"/>
    <mergeCell ref="F20:F21"/>
    <mergeCell ref="E22:E23"/>
    <mergeCell ref="F22:F23"/>
    <mergeCell ref="E24:E25"/>
    <mergeCell ref="F24:F25"/>
    <mergeCell ref="E6:E7"/>
    <mergeCell ref="F6:F7"/>
    <mergeCell ref="E8:E9"/>
    <mergeCell ref="F8:F9"/>
    <mergeCell ref="E10:E11"/>
    <mergeCell ref="F10:F11"/>
    <mergeCell ref="E12:E13"/>
    <mergeCell ref="F12:F13"/>
    <mergeCell ref="E14:E15"/>
    <mergeCell ref="F14:F15"/>
    <mergeCell ref="E4:G4"/>
    <mergeCell ref="B4:D4"/>
    <mergeCell ref="B2:T2"/>
    <mergeCell ref="H4:H5"/>
    <mergeCell ref="T4:T5"/>
    <mergeCell ref="K4:Q4"/>
    <mergeCell ref="I4:I5"/>
    <mergeCell ref="J4:J5"/>
    <mergeCell ref="S4:S5"/>
    <mergeCell ref="P6:P7"/>
    <mergeCell ref="Q6:Q7"/>
    <mergeCell ref="R4:R5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K6:K7"/>
    <mergeCell ref="L6:L7"/>
    <mergeCell ref="M6:M7"/>
    <mergeCell ref="N6:N7"/>
    <mergeCell ref="O6:O7"/>
    <mergeCell ref="I6:I7"/>
    <mergeCell ref="H6:H7"/>
    <mergeCell ref="J6:J7"/>
    <mergeCell ref="P10:P11"/>
    <mergeCell ref="Q10:Q11"/>
    <mergeCell ref="S10:S11"/>
    <mergeCell ref="T10:T11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S12:S13"/>
    <mergeCell ref="T12:T13"/>
    <mergeCell ref="K10:K11"/>
    <mergeCell ref="L10:L11"/>
    <mergeCell ref="M10:M11"/>
    <mergeCell ref="N10:N11"/>
    <mergeCell ref="O10:O11"/>
    <mergeCell ref="H10:H11"/>
    <mergeCell ref="I10:I11"/>
    <mergeCell ref="J10:J11"/>
    <mergeCell ref="P14:P15"/>
    <mergeCell ref="Q14:Q15"/>
    <mergeCell ref="S14:S15"/>
    <mergeCell ref="T14:T15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S16:S17"/>
    <mergeCell ref="T16:T17"/>
    <mergeCell ref="K14:K15"/>
    <mergeCell ref="L14:L15"/>
    <mergeCell ref="M14:M15"/>
    <mergeCell ref="N14:N15"/>
    <mergeCell ref="O14:O15"/>
    <mergeCell ref="H14:H15"/>
    <mergeCell ref="I14:I15"/>
    <mergeCell ref="J14:J15"/>
    <mergeCell ref="P18:P19"/>
    <mergeCell ref="Q18:Q19"/>
    <mergeCell ref="S18:S19"/>
    <mergeCell ref="T18:T19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S20:S21"/>
    <mergeCell ref="T20:T21"/>
    <mergeCell ref="K18:K19"/>
    <mergeCell ref="L18:L19"/>
    <mergeCell ref="M18:M19"/>
    <mergeCell ref="N18:N19"/>
    <mergeCell ref="O18:O19"/>
    <mergeCell ref="H18:H19"/>
    <mergeCell ref="I18:I19"/>
    <mergeCell ref="J18:J19"/>
    <mergeCell ref="P22:P23"/>
    <mergeCell ref="Q22:Q23"/>
    <mergeCell ref="S22:S23"/>
    <mergeCell ref="T22:T23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S24:S25"/>
    <mergeCell ref="T24:T25"/>
    <mergeCell ref="K22:K23"/>
    <mergeCell ref="L22:L23"/>
    <mergeCell ref="M22:M23"/>
    <mergeCell ref="N22:N23"/>
    <mergeCell ref="O22:O23"/>
    <mergeCell ref="H22:H23"/>
    <mergeCell ref="I22:I23"/>
    <mergeCell ref="J22:J23"/>
    <mergeCell ref="P26:P27"/>
    <mergeCell ref="Q26:Q27"/>
    <mergeCell ref="S26:S27"/>
    <mergeCell ref="T26:T27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S28:S29"/>
    <mergeCell ref="T28:T29"/>
    <mergeCell ref="K26:K27"/>
    <mergeCell ref="L26:L27"/>
    <mergeCell ref="M26:M27"/>
    <mergeCell ref="N26:N27"/>
    <mergeCell ref="O26:O27"/>
    <mergeCell ref="H26:H27"/>
    <mergeCell ref="I26:I27"/>
    <mergeCell ref="J26:J27"/>
    <mergeCell ref="M30:M31"/>
    <mergeCell ref="N30:N31"/>
    <mergeCell ref="O30:O31"/>
    <mergeCell ref="P30:P31"/>
    <mergeCell ref="Q30:Q31"/>
    <mergeCell ref="H30:H31"/>
    <mergeCell ref="I30:I31"/>
    <mergeCell ref="J30:J31"/>
    <mergeCell ref="K30:K31"/>
    <mergeCell ref="L30:L31"/>
    <mergeCell ref="S30:S31"/>
    <mergeCell ref="T30:T31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30:R31"/>
    <mergeCell ref="T6:T7"/>
    <mergeCell ref="S6:S7"/>
    <mergeCell ref="S8:S9"/>
    <mergeCell ref="T8:T9"/>
  </mergeCells>
  <dataValidations count="5">
    <dataValidation type="list" allowBlank="1" showInputMessage="1" showErrorMessage="1" sqref="J6:J31">
      <formula1>"Toda la vigencia, Semestre 1, Semestre 2, Trimestre 1, Trimestre 2, Trimestre 3, Trimestre 4"</formula1>
    </dataValidation>
    <dataValidation type="list" allowBlank="1" showInputMessage="1" showErrorMessage="1" sqref="N6 N8 N10 N12 N14 N16 N18 N20 N22 N24 N26 N28 N30">
      <formula1>"Gestión, Producto, Resultado"</formula1>
    </dataValidation>
    <dataValidation type="list" allowBlank="1" showInputMessage="1" showErrorMessage="1" sqref="O6 O8 O10 O12 O14 O16 O18 O20 O22 O24 O26 O28 O30">
      <formula1>"Unidad, Porcentaje, Tasa"</formula1>
    </dataValidation>
    <dataValidation type="list" allowBlank="1" showInputMessage="1" showErrorMessage="1" sqref="P6 P8 P10 P12 P14 P16 P18 P20 P22 P24 P26 P28 P30">
      <formula1>"Creciente,Decreciente"</formula1>
    </dataValidation>
    <dataValidation type="list" allowBlank="1" showInputMessage="1" showErrorMessage="1" sqref="Q6 Q8 Q10 Q12 Q14 Q16 Q18 Q20 Q22 Q24 Q26 Q28 Q30">
      <formula1>"Denominador fijo, Denominador variable"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workbookViewId="0">
      <selection activeCell="D4" sqref="D4:M4"/>
    </sheetView>
  </sheetViews>
  <sheetFormatPr baseColWidth="10" defaultColWidth="0" defaultRowHeight="15" x14ac:dyDescent="0.25"/>
  <cols>
    <col min="1" max="1" width="3.85546875" style="10" customWidth="1"/>
    <col min="2" max="2" width="3.85546875" style="19" customWidth="1"/>
    <col min="3" max="3" width="39.42578125" customWidth="1"/>
    <col min="4" max="4" width="30.5703125" customWidth="1"/>
    <col min="5" max="5" width="17" style="15" customWidth="1"/>
    <col min="6" max="6" width="12.28515625" style="3" customWidth="1"/>
    <col min="7" max="8" width="11.42578125" style="3" customWidth="1"/>
    <col min="9" max="9" width="16.28515625" style="9" customWidth="1"/>
    <col min="10" max="10" width="18.85546875" style="9" customWidth="1"/>
    <col min="11" max="11" width="19.85546875" style="9" customWidth="1"/>
    <col min="12" max="12" width="18.7109375" style="9" customWidth="1"/>
    <col min="13" max="13" width="14" style="2" customWidth="1"/>
    <col min="14" max="14" width="5.140625" style="10" customWidth="1"/>
    <col min="15" max="16384" width="11.42578125" style="10" hidden="1"/>
  </cols>
  <sheetData>
    <row r="1" spans="2:13" ht="8.25" customHeight="1" x14ac:dyDescent="0.25"/>
    <row r="2" spans="2:13" ht="15.75" x14ac:dyDescent="0.25">
      <c r="B2" s="110" t="s">
        <v>275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2:13" ht="9.75" customHeight="1" x14ac:dyDescent="0.25"/>
    <row r="4" spans="2:13" ht="15.75" customHeight="1" x14ac:dyDescent="0.25">
      <c r="B4" s="111" t="s">
        <v>20</v>
      </c>
      <c r="C4" s="111"/>
      <c r="D4" s="104"/>
      <c r="E4" s="105"/>
      <c r="F4" s="105"/>
      <c r="G4" s="105"/>
      <c r="H4" s="105"/>
      <c r="I4" s="105"/>
      <c r="J4" s="105"/>
      <c r="K4" s="105"/>
      <c r="L4" s="105"/>
      <c r="M4" s="106"/>
    </row>
    <row r="5" spans="2:13" ht="15.75" x14ac:dyDescent="0.25">
      <c r="B5" s="111" t="s">
        <v>31</v>
      </c>
      <c r="C5" s="111"/>
      <c r="D5" s="101">
        <v>7.3599999999999999E-2</v>
      </c>
      <c r="E5" s="102"/>
      <c r="F5" s="102"/>
      <c r="G5" s="102"/>
      <c r="H5" s="102"/>
      <c r="I5" s="102"/>
      <c r="J5" s="102"/>
      <c r="K5" s="102"/>
      <c r="L5" s="102"/>
      <c r="M5" s="103"/>
    </row>
    <row r="7" spans="2:13" ht="15.75" x14ac:dyDescent="0.25">
      <c r="B7" s="112" t="s">
        <v>270</v>
      </c>
      <c r="C7" s="112" t="s">
        <v>276</v>
      </c>
      <c r="D7" s="107" t="s">
        <v>277</v>
      </c>
      <c r="E7" s="112" t="s">
        <v>21</v>
      </c>
      <c r="F7" s="112" t="s">
        <v>22</v>
      </c>
      <c r="G7" s="113" t="s">
        <v>23</v>
      </c>
      <c r="H7" s="113"/>
      <c r="I7" s="114" t="s">
        <v>26</v>
      </c>
      <c r="J7" s="100" t="s">
        <v>27</v>
      </c>
      <c r="K7" s="114" t="s">
        <v>28</v>
      </c>
      <c r="L7" s="100" t="s">
        <v>29</v>
      </c>
      <c r="M7" s="112" t="s">
        <v>30</v>
      </c>
    </row>
    <row r="8" spans="2:13" s="11" customFormat="1" ht="28.5" customHeight="1" x14ac:dyDescent="0.25">
      <c r="B8" s="113"/>
      <c r="C8" s="113"/>
      <c r="D8" s="108"/>
      <c r="E8" s="112"/>
      <c r="F8" s="112"/>
      <c r="G8" s="5" t="s">
        <v>24</v>
      </c>
      <c r="H8" s="5" t="s">
        <v>25</v>
      </c>
      <c r="I8" s="114"/>
      <c r="J8" s="100"/>
      <c r="K8" s="114"/>
      <c r="L8" s="100"/>
      <c r="M8" s="112"/>
    </row>
    <row r="9" spans="2:13" s="11" customFormat="1" ht="89.25" x14ac:dyDescent="0.25">
      <c r="B9" s="74" t="s">
        <v>278</v>
      </c>
      <c r="C9" s="75" t="s">
        <v>281</v>
      </c>
      <c r="D9" s="75" t="s">
        <v>282</v>
      </c>
      <c r="E9" s="76" t="s">
        <v>36</v>
      </c>
      <c r="F9" s="76">
        <v>1</v>
      </c>
      <c r="G9" s="77">
        <v>11</v>
      </c>
      <c r="H9" s="77">
        <v>0</v>
      </c>
      <c r="I9" s="78">
        <f>IFERROR(VLOOKUP(E9,Datos!$B$3:$C$10,2,FALSE),"")</f>
        <v>5480158</v>
      </c>
      <c r="J9" s="78">
        <f>IFERROR(I9*(1+$D$5),"")</f>
        <v>5883497.6287999991</v>
      </c>
      <c r="K9" s="78">
        <f>IFERROR(I9*F9*G9+((I9/30)*H9*F9),"")</f>
        <v>60281738</v>
      </c>
      <c r="L9" s="78">
        <f t="shared" ref="L9:L26" si="0">IFERROR(K9*(1+$D$5),"")</f>
        <v>64718473.916799992</v>
      </c>
      <c r="M9" s="75">
        <v>1.2</v>
      </c>
    </row>
    <row r="10" spans="2:13" x14ac:dyDescent="0.25">
      <c r="B10" s="39">
        <v>1</v>
      </c>
      <c r="C10" s="40"/>
      <c r="D10" s="40"/>
      <c r="E10" s="41"/>
      <c r="F10" s="42"/>
      <c r="G10" s="42"/>
      <c r="H10" s="42"/>
      <c r="I10" s="24" t="str">
        <f>IFERROR(VLOOKUP(E10,Datos!$B$3:$C$10,2,FALSE),"")</f>
        <v/>
      </c>
      <c r="J10" s="24" t="str">
        <f>IFERROR(I10*(1+$D$5),"")</f>
        <v/>
      </c>
      <c r="K10" s="24" t="str">
        <f>IFERROR(I10*F10*G10+((I10/30)*H10*F10),"")</f>
        <v/>
      </c>
      <c r="L10" s="24" t="str">
        <f t="shared" si="0"/>
        <v/>
      </c>
      <c r="M10" s="40"/>
    </row>
    <row r="11" spans="2:13" x14ac:dyDescent="0.25">
      <c r="B11" s="38">
        <v>2</v>
      </c>
      <c r="C11" s="36"/>
      <c r="D11" s="36"/>
      <c r="E11" s="37"/>
      <c r="F11" s="38"/>
      <c r="G11" s="38"/>
      <c r="H11" s="38"/>
      <c r="I11" s="22" t="str">
        <f>IFERROR(VLOOKUP(E11,Datos!$B$3:$C$10,2,FALSE),"")</f>
        <v/>
      </c>
      <c r="J11" s="22" t="str">
        <f t="shared" ref="J11:J26" si="1">IFERROR(I11*(1+$D$5),"")</f>
        <v/>
      </c>
      <c r="K11" s="22" t="str">
        <f>IFERROR(I11*F11*G11+((I11/30)*H11*F11),"")</f>
        <v/>
      </c>
      <c r="L11" s="22" t="str">
        <f t="shared" si="0"/>
        <v/>
      </c>
      <c r="M11" s="36"/>
    </row>
    <row r="12" spans="2:13" x14ac:dyDescent="0.25">
      <c r="B12" s="39">
        <v>3</v>
      </c>
      <c r="C12" s="40"/>
      <c r="D12" s="40"/>
      <c r="E12" s="41"/>
      <c r="F12" s="42"/>
      <c r="G12" s="42"/>
      <c r="H12" s="42"/>
      <c r="I12" s="25" t="str">
        <f>IFERROR(VLOOKUP(E12,Datos!$B$3:$C$10,2,FALSE),"")</f>
        <v/>
      </c>
      <c r="J12" s="25" t="str">
        <f t="shared" si="1"/>
        <v/>
      </c>
      <c r="K12" s="25" t="str">
        <f>IFERROR(I12*F12*G12+((I12/30)*H12*F12),"")</f>
        <v/>
      </c>
      <c r="L12" s="25" t="str">
        <f t="shared" si="0"/>
        <v/>
      </c>
      <c r="M12" s="40"/>
    </row>
    <row r="13" spans="2:13" x14ac:dyDescent="0.25">
      <c r="B13" s="38">
        <v>4</v>
      </c>
      <c r="C13" s="36"/>
      <c r="D13" s="36"/>
      <c r="E13" s="37"/>
      <c r="F13" s="38"/>
      <c r="G13" s="38"/>
      <c r="H13" s="38"/>
      <c r="I13" s="22" t="str">
        <f>IFERROR(VLOOKUP(E13,Datos!$B$3:$C$10,2,FALSE),"")</f>
        <v/>
      </c>
      <c r="J13" s="22" t="str">
        <f t="shared" si="1"/>
        <v/>
      </c>
      <c r="K13" s="22" t="str">
        <f t="shared" ref="K13:K14" si="2">IFERROR(I13*F13*G13+((I13/30)*H13*F13),"")</f>
        <v/>
      </c>
      <c r="L13" s="22" t="str">
        <f t="shared" si="0"/>
        <v/>
      </c>
      <c r="M13" s="36"/>
    </row>
    <row r="14" spans="2:13" x14ac:dyDescent="0.25">
      <c r="B14" s="39">
        <v>5</v>
      </c>
      <c r="C14" s="40"/>
      <c r="D14" s="40"/>
      <c r="E14" s="41"/>
      <c r="F14" s="42"/>
      <c r="G14" s="42"/>
      <c r="H14" s="42"/>
      <c r="I14" s="24" t="str">
        <f>IFERROR(VLOOKUP(E14,Datos!$B$3:$C$10,2,FALSE),"")</f>
        <v/>
      </c>
      <c r="J14" s="25" t="str">
        <f t="shared" si="1"/>
        <v/>
      </c>
      <c r="K14" s="24" t="str">
        <f t="shared" si="2"/>
        <v/>
      </c>
      <c r="L14" s="24" t="str">
        <f t="shared" si="0"/>
        <v/>
      </c>
      <c r="M14" s="40"/>
    </row>
    <row r="15" spans="2:13" x14ac:dyDescent="0.25">
      <c r="B15" s="38">
        <v>6</v>
      </c>
      <c r="C15" s="36"/>
      <c r="D15" s="36"/>
      <c r="E15" s="37"/>
      <c r="F15" s="38"/>
      <c r="G15" s="38"/>
      <c r="H15" s="38"/>
      <c r="I15" s="22" t="str">
        <f>IFERROR(VLOOKUP(E15,Datos!$B$3:$C$10,2,FALSE),"")</f>
        <v/>
      </c>
      <c r="J15" s="22" t="str">
        <f t="shared" si="1"/>
        <v/>
      </c>
      <c r="K15" s="22" t="str">
        <f t="shared" ref="K15" si="3">IFERROR(I15*F15*G15+((I15/30)*H15*F15),"")</f>
        <v/>
      </c>
      <c r="L15" s="22" t="str">
        <f t="shared" si="0"/>
        <v/>
      </c>
      <c r="M15" s="36"/>
    </row>
    <row r="16" spans="2:13" x14ac:dyDescent="0.25">
      <c r="B16" s="39">
        <v>7</v>
      </c>
      <c r="C16" s="71"/>
      <c r="D16" s="71"/>
      <c r="E16" s="72"/>
      <c r="F16" s="73"/>
      <c r="G16" s="73"/>
      <c r="H16" s="73"/>
      <c r="I16" s="25" t="str">
        <f>IFERROR(VLOOKUP(E16,Datos!$B$3:$C$10,2,FALSE),"")</f>
        <v/>
      </c>
      <c r="J16" s="25" t="str">
        <f t="shared" si="1"/>
        <v/>
      </c>
      <c r="K16" s="25" t="str">
        <f t="shared" ref="K16" si="4">IFERROR(I16*F16*G16+((I16/30)*H16*F16),"")</f>
        <v/>
      </c>
      <c r="L16" s="25" t="str">
        <f t="shared" si="0"/>
        <v/>
      </c>
      <c r="M16" s="71"/>
    </row>
    <row r="17" spans="2:13" x14ac:dyDescent="0.25">
      <c r="B17" s="38">
        <v>8</v>
      </c>
      <c r="C17" s="36"/>
      <c r="D17" s="36"/>
      <c r="E17" s="37"/>
      <c r="F17" s="38"/>
      <c r="G17" s="38"/>
      <c r="H17" s="38"/>
      <c r="I17" s="22" t="str">
        <f>IFERROR(VLOOKUP(E17,Datos!$B$3:$C$10,2,FALSE),"")</f>
        <v/>
      </c>
      <c r="J17" s="22" t="str">
        <f t="shared" si="1"/>
        <v/>
      </c>
      <c r="K17" s="22" t="str">
        <f t="shared" ref="K17" si="5">IFERROR(I17*F17*G17+((I17/30)*H17*F17),"")</f>
        <v/>
      </c>
      <c r="L17" s="22" t="str">
        <f t="shared" si="0"/>
        <v/>
      </c>
      <c r="M17" s="36"/>
    </row>
    <row r="18" spans="2:13" x14ac:dyDescent="0.25">
      <c r="B18" s="39">
        <v>9</v>
      </c>
      <c r="C18" s="71"/>
      <c r="D18" s="71"/>
      <c r="E18" s="72"/>
      <c r="F18" s="73"/>
      <c r="G18" s="73"/>
      <c r="H18" s="73"/>
      <c r="I18" s="25" t="str">
        <f>IFERROR(VLOOKUP(E18,Datos!$B$3:$C$10,2,FALSE),"")</f>
        <v/>
      </c>
      <c r="J18" s="25" t="str">
        <f t="shared" si="1"/>
        <v/>
      </c>
      <c r="K18" s="25" t="str">
        <f t="shared" ref="K18" si="6">IFERROR(I18*F18*G18+((I18/30)*H18*F18),"")</f>
        <v/>
      </c>
      <c r="L18" s="25" t="str">
        <f t="shared" si="0"/>
        <v/>
      </c>
      <c r="M18" s="71"/>
    </row>
    <row r="19" spans="2:13" x14ac:dyDescent="0.25">
      <c r="B19" s="38">
        <v>10</v>
      </c>
      <c r="C19" s="36"/>
      <c r="D19" s="36"/>
      <c r="E19" s="37"/>
      <c r="F19" s="38"/>
      <c r="G19" s="38"/>
      <c r="H19" s="38"/>
      <c r="I19" s="22" t="str">
        <f>IFERROR(VLOOKUP(E19,Datos!$B$3:$C$10,2,FALSE),"")</f>
        <v/>
      </c>
      <c r="J19" s="22" t="str">
        <f t="shared" si="1"/>
        <v/>
      </c>
      <c r="K19" s="22" t="str">
        <f t="shared" ref="K19" si="7">IFERROR(I19*F19*G19+((I19/30)*H19*F19),"")</f>
        <v/>
      </c>
      <c r="L19" s="22" t="str">
        <f t="shared" si="0"/>
        <v/>
      </c>
      <c r="M19" s="36"/>
    </row>
    <row r="20" spans="2:13" x14ac:dyDescent="0.25">
      <c r="B20" s="39">
        <v>11</v>
      </c>
      <c r="C20" s="71"/>
      <c r="D20" s="71"/>
      <c r="E20" s="72"/>
      <c r="F20" s="73"/>
      <c r="G20" s="73"/>
      <c r="H20" s="73"/>
      <c r="I20" s="25" t="str">
        <f>IFERROR(VLOOKUP(E20,Datos!$B$3:$C$10,2,FALSE),"")</f>
        <v/>
      </c>
      <c r="J20" s="25" t="str">
        <f t="shared" si="1"/>
        <v/>
      </c>
      <c r="K20" s="25" t="str">
        <f t="shared" ref="K20" si="8">IFERROR(I20*F20*G20+((I20/30)*H20*F20),"")</f>
        <v/>
      </c>
      <c r="L20" s="25" t="str">
        <f t="shared" si="0"/>
        <v/>
      </c>
      <c r="M20" s="71"/>
    </row>
    <row r="21" spans="2:13" x14ac:dyDescent="0.25">
      <c r="B21" s="38">
        <v>12</v>
      </c>
      <c r="C21" s="36"/>
      <c r="D21" s="36"/>
      <c r="E21" s="37"/>
      <c r="F21" s="38"/>
      <c r="G21" s="38"/>
      <c r="H21" s="38"/>
      <c r="I21" s="22" t="str">
        <f>IFERROR(VLOOKUP(E21,Datos!$B$3:$C$10,2,FALSE),"")</f>
        <v/>
      </c>
      <c r="J21" s="22" t="str">
        <f t="shared" si="1"/>
        <v/>
      </c>
      <c r="K21" s="22" t="str">
        <f t="shared" ref="K21" si="9">IFERROR(I21*F21*G21+((I21/30)*H21*F21),"")</f>
        <v/>
      </c>
      <c r="L21" s="22" t="str">
        <f t="shared" si="0"/>
        <v/>
      </c>
      <c r="M21" s="36"/>
    </row>
    <row r="22" spans="2:13" x14ac:dyDescent="0.25">
      <c r="B22" s="39">
        <v>13</v>
      </c>
      <c r="C22" s="71"/>
      <c r="D22" s="71"/>
      <c r="E22" s="72"/>
      <c r="F22" s="73"/>
      <c r="G22" s="73"/>
      <c r="H22" s="73"/>
      <c r="I22" s="25" t="str">
        <f>IFERROR(VLOOKUP(E22,Datos!$B$3:$C$10,2,FALSE),"")</f>
        <v/>
      </c>
      <c r="J22" s="25" t="str">
        <f t="shared" si="1"/>
        <v/>
      </c>
      <c r="K22" s="25" t="str">
        <f t="shared" ref="K22" si="10">IFERROR(I22*F22*G22+((I22/30)*H22*F22),"")</f>
        <v/>
      </c>
      <c r="L22" s="25" t="str">
        <f t="shared" si="0"/>
        <v/>
      </c>
      <c r="M22" s="71"/>
    </row>
    <row r="23" spans="2:13" x14ac:dyDescent="0.25">
      <c r="B23" s="38">
        <v>14</v>
      </c>
      <c r="C23" s="36"/>
      <c r="D23" s="36"/>
      <c r="E23" s="37"/>
      <c r="F23" s="38"/>
      <c r="G23" s="38"/>
      <c r="H23" s="38"/>
      <c r="I23" s="22" t="str">
        <f>IFERROR(VLOOKUP(E23,Datos!$B$3:$C$10,2,FALSE),"")</f>
        <v/>
      </c>
      <c r="J23" s="22" t="str">
        <f t="shared" si="1"/>
        <v/>
      </c>
      <c r="K23" s="22" t="str">
        <f t="shared" ref="K23" si="11">IFERROR(I23*F23*G23+((I23/30)*H23*F23),"")</f>
        <v/>
      </c>
      <c r="L23" s="22" t="str">
        <f t="shared" si="0"/>
        <v/>
      </c>
      <c r="M23" s="36"/>
    </row>
    <row r="24" spans="2:13" x14ac:dyDescent="0.25">
      <c r="B24" s="39">
        <v>15</v>
      </c>
      <c r="C24" s="71"/>
      <c r="D24" s="71"/>
      <c r="E24" s="72"/>
      <c r="F24" s="73"/>
      <c r="G24" s="73"/>
      <c r="H24" s="73"/>
      <c r="I24" s="25" t="str">
        <f>IFERROR(VLOOKUP(E24,Datos!$B$3:$C$10,2,FALSE),"")</f>
        <v/>
      </c>
      <c r="J24" s="25" t="str">
        <f t="shared" si="1"/>
        <v/>
      </c>
      <c r="K24" s="25" t="str">
        <f t="shared" ref="K24" si="12">IFERROR(I24*F24*G24+((I24/30)*H24*F24),"")</f>
        <v/>
      </c>
      <c r="L24" s="25" t="str">
        <f t="shared" si="0"/>
        <v/>
      </c>
      <c r="M24" s="71"/>
    </row>
    <row r="25" spans="2:13" x14ac:dyDescent="0.25">
      <c r="B25" s="38">
        <v>16</v>
      </c>
      <c r="C25" s="36"/>
      <c r="D25" s="36"/>
      <c r="E25" s="37"/>
      <c r="F25" s="38"/>
      <c r="G25" s="38"/>
      <c r="H25" s="38"/>
      <c r="I25" s="22" t="str">
        <f>IFERROR(VLOOKUP(E25,Datos!$B$3:$C$10,2,FALSE),"")</f>
        <v/>
      </c>
      <c r="J25" s="22" t="str">
        <f t="shared" si="1"/>
        <v/>
      </c>
      <c r="K25" s="22" t="str">
        <f t="shared" ref="K25" si="13">IFERROR(I25*F25*G25+((I25/30)*H25*F25),"")</f>
        <v/>
      </c>
      <c r="L25" s="22" t="str">
        <f t="shared" si="0"/>
        <v/>
      </c>
      <c r="M25" s="36"/>
    </row>
    <row r="26" spans="2:13" x14ac:dyDescent="0.25">
      <c r="B26" s="39">
        <v>17</v>
      </c>
      <c r="C26" s="71"/>
      <c r="D26" s="71"/>
      <c r="E26" s="72"/>
      <c r="F26" s="73"/>
      <c r="G26" s="73"/>
      <c r="H26" s="73"/>
      <c r="I26" s="25" t="str">
        <f>IFERROR(VLOOKUP(E26,Datos!$B$3:$C$10,2,FALSE),"")</f>
        <v/>
      </c>
      <c r="J26" s="25" t="str">
        <f t="shared" si="1"/>
        <v/>
      </c>
      <c r="K26" s="25" t="str">
        <f t="shared" ref="K26" si="14">IFERROR(I26*F26*G26+((I26/30)*H26*F26),"")</f>
        <v/>
      </c>
      <c r="L26" s="25" t="str">
        <f t="shared" si="0"/>
        <v/>
      </c>
      <c r="M26" s="71"/>
    </row>
    <row r="27" spans="2:13" ht="15.75" x14ac:dyDescent="0.25">
      <c r="B27" s="109" t="s">
        <v>39</v>
      </c>
      <c r="C27" s="109"/>
      <c r="D27" s="109"/>
      <c r="E27" s="109"/>
      <c r="F27" s="109"/>
      <c r="G27" s="109"/>
      <c r="H27" s="109"/>
      <c r="I27" s="109"/>
      <c r="J27" s="109"/>
      <c r="K27" s="14">
        <f>SUM(K10:K26)</f>
        <v>0</v>
      </c>
      <c r="L27" s="14">
        <f>SUM(L10:L26)</f>
        <v>0</v>
      </c>
      <c r="M27" s="4"/>
    </row>
    <row r="28" spans="2:13" x14ac:dyDescent="0.25">
      <c r="M28" s="4"/>
    </row>
    <row r="29" spans="2:13" x14ac:dyDescent="0.25">
      <c r="M29" s="4"/>
    </row>
    <row r="30" spans="2:13" x14ac:dyDescent="0.25">
      <c r="M30" s="4"/>
    </row>
    <row r="31" spans="2:13" x14ac:dyDescent="0.25">
      <c r="M31" s="4"/>
    </row>
    <row r="32" spans="2:13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x14ac:dyDescent="0.25">
      <c r="M36" s="4"/>
    </row>
    <row r="37" spans="13:13" x14ac:dyDescent="0.25">
      <c r="M37" s="4"/>
    </row>
    <row r="38" spans="13:13" x14ac:dyDescent="0.25">
      <c r="M38" s="4"/>
    </row>
    <row r="39" spans="13:13" x14ac:dyDescent="0.25">
      <c r="M39" s="4"/>
    </row>
    <row r="40" spans="13:13" x14ac:dyDescent="0.25">
      <c r="M40" s="4"/>
    </row>
    <row r="41" spans="13:13" x14ac:dyDescent="0.25">
      <c r="M41" s="4"/>
    </row>
    <row r="42" spans="13:13" x14ac:dyDescent="0.25">
      <c r="M42" s="4"/>
    </row>
    <row r="43" spans="13:13" x14ac:dyDescent="0.25">
      <c r="M43" s="4"/>
    </row>
    <row r="44" spans="13:13" x14ac:dyDescent="0.25">
      <c r="M44" s="4"/>
    </row>
    <row r="45" spans="13:13" x14ac:dyDescent="0.25">
      <c r="M45" s="4"/>
    </row>
    <row r="46" spans="13:13" x14ac:dyDescent="0.25">
      <c r="M46" s="4"/>
    </row>
    <row r="47" spans="13:13" x14ac:dyDescent="0.25">
      <c r="M47" s="4"/>
    </row>
    <row r="48" spans="13:13" x14ac:dyDescent="0.25">
      <c r="M48" s="4"/>
    </row>
    <row r="49" spans="13:13" x14ac:dyDescent="0.25">
      <c r="M49" s="4"/>
    </row>
    <row r="50" spans="13:13" x14ac:dyDescent="0.25">
      <c r="M50" s="4"/>
    </row>
    <row r="51" spans="13:13" x14ac:dyDescent="0.25">
      <c r="M51" s="4"/>
    </row>
    <row r="52" spans="13:13" x14ac:dyDescent="0.25">
      <c r="M52" s="4"/>
    </row>
    <row r="53" spans="13:13" x14ac:dyDescent="0.25">
      <c r="M53" s="4"/>
    </row>
    <row r="54" spans="13:13" x14ac:dyDescent="0.25">
      <c r="M54" s="4"/>
    </row>
    <row r="55" spans="13:13" x14ac:dyDescent="0.25">
      <c r="M55" s="4"/>
    </row>
    <row r="56" spans="13:13" x14ac:dyDescent="0.25">
      <c r="M56" s="4"/>
    </row>
  </sheetData>
  <sheetProtection algorithmName="SHA-512" hashValue="c6rv1jS+dUvalC1EDM741PS2omKXOE+faF3i1pabLoLm6V1dtfp91fNoukQfHKv9LkoE8cuRQ3qCi16r+7Uz+g==" saltValue="66SbDjjPlJjfANbySHyCog==" spinCount="100000" sheet="1" objects="1" scenarios="1" formatCells="0" formatColumns="0" insertRows="0" autoFilter="0"/>
  <mergeCells count="17">
    <mergeCell ref="B2:M2"/>
    <mergeCell ref="B4:C4"/>
    <mergeCell ref="B5:C5"/>
    <mergeCell ref="B7:B8"/>
    <mergeCell ref="K7:K8"/>
    <mergeCell ref="L7:L8"/>
    <mergeCell ref="M7:M8"/>
    <mergeCell ref="G7:H7"/>
    <mergeCell ref="C7:C8"/>
    <mergeCell ref="E7:E8"/>
    <mergeCell ref="F7:F8"/>
    <mergeCell ref="I7:I8"/>
    <mergeCell ref="J7:J8"/>
    <mergeCell ref="D5:M5"/>
    <mergeCell ref="D4:M4"/>
    <mergeCell ref="D7:D8"/>
    <mergeCell ref="B27:J27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Datos!$C$14:$C$375</xm:f>
          </x14:formula1>
          <xm:sqref>D4:M4</xm:sqref>
        </x14:dataValidation>
        <x14:dataValidation type="list" allowBlank="1" showInputMessage="1" showErrorMessage="1">
          <x14:formula1>
            <xm:f>Datos!$B$5:$B$10</xm:f>
          </x14:formula1>
          <xm:sqref>E9:E26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workbookViewId="0">
      <selection activeCell="C10" sqref="C10"/>
    </sheetView>
  </sheetViews>
  <sheetFormatPr baseColWidth="10" defaultColWidth="0" defaultRowHeight="15" x14ac:dyDescent="0.25"/>
  <cols>
    <col min="1" max="1" width="4.140625" style="10" customWidth="1"/>
    <col min="2" max="2" width="24.7109375" customWidth="1"/>
    <col min="3" max="3" width="48" customWidth="1"/>
    <col min="4" max="4" width="25" style="6" customWidth="1"/>
    <col min="5" max="5" width="65.42578125" customWidth="1"/>
    <col min="6" max="6" width="24" customWidth="1"/>
    <col min="7" max="7" width="24" style="10" customWidth="1"/>
    <col min="8" max="9" width="24" style="10" hidden="1" customWidth="1"/>
    <col min="10" max="13" width="0" style="10" hidden="1" customWidth="1"/>
    <col min="14" max="16384" width="11.42578125" style="10" hidden="1"/>
  </cols>
  <sheetData>
    <row r="2" spans="2:13" ht="15.75" x14ac:dyDescent="0.25">
      <c r="B2" s="115" t="s">
        <v>42</v>
      </c>
      <c r="C2" s="115"/>
      <c r="D2" s="115"/>
      <c r="E2" s="115"/>
      <c r="F2" s="115"/>
    </row>
    <row r="3" spans="2:13" ht="9.75" customHeight="1" x14ac:dyDescent="0.25">
      <c r="B3" s="19"/>
      <c r="D3"/>
      <c r="E3" s="15"/>
      <c r="F3" s="3"/>
      <c r="G3" s="19"/>
      <c r="H3" s="19"/>
      <c r="I3" s="43"/>
      <c r="J3" s="43"/>
      <c r="K3" s="43"/>
      <c r="L3" s="43"/>
      <c r="M3" s="44"/>
    </row>
    <row r="4" spans="2:13" ht="27" customHeight="1" x14ac:dyDescent="0.25">
      <c r="B4" s="5" t="s">
        <v>40</v>
      </c>
      <c r="C4" s="5" t="s">
        <v>41</v>
      </c>
      <c r="D4" s="12" t="s">
        <v>279</v>
      </c>
      <c r="E4" s="5" t="s">
        <v>44</v>
      </c>
      <c r="F4" s="13" t="s">
        <v>30</v>
      </c>
    </row>
    <row r="5" spans="2:13" ht="15.75" customHeight="1" x14ac:dyDescent="0.25">
      <c r="B5" s="21" t="str">
        <f>+IF(C5="","",VLOOKUP(C5,Datos!$A$14:$B$277,2,0))</f>
        <v/>
      </c>
      <c r="C5" s="45"/>
      <c r="D5" s="49"/>
      <c r="E5" s="50"/>
      <c r="F5" s="51"/>
    </row>
    <row r="6" spans="2:13" x14ac:dyDescent="0.25">
      <c r="B6" s="23" t="str">
        <f>+IF(C6="","",VLOOKUP(C6,Datos!$A$14:$B$277,2,0))</f>
        <v/>
      </c>
      <c r="C6" s="46"/>
      <c r="D6" s="52"/>
      <c r="E6" s="53"/>
      <c r="F6" s="54"/>
    </row>
    <row r="7" spans="2:13" x14ac:dyDescent="0.25">
      <c r="B7" s="21" t="str">
        <f>+IF(C7="","",VLOOKUP(C7,Datos!$A$14:$B$277,2,0))</f>
        <v/>
      </c>
      <c r="C7" s="45"/>
      <c r="D7" s="49"/>
      <c r="E7" s="50"/>
      <c r="F7" s="51"/>
    </row>
    <row r="8" spans="2:13" x14ac:dyDescent="0.25">
      <c r="B8" s="23" t="str">
        <f>+IF(C8="","",VLOOKUP(C8,Datos!$A$14:$B$277,2,0))</f>
        <v/>
      </c>
      <c r="C8" s="47"/>
      <c r="D8" s="52"/>
      <c r="E8" s="53"/>
      <c r="F8" s="54"/>
    </row>
    <row r="9" spans="2:13" x14ac:dyDescent="0.25">
      <c r="B9" s="21" t="str">
        <f>+IF(C9="","",VLOOKUP(C9,Datos!$A$14:$B$277,2,0))</f>
        <v/>
      </c>
      <c r="C9" s="45"/>
      <c r="D9" s="49"/>
      <c r="E9" s="50"/>
      <c r="F9" s="51"/>
    </row>
    <row r="10" spans="2:13" x14ac:dyDescent="0.25">
      <c r="B10" s="23" t="str">
        <f>+IF(C10="","",VLOOKUP(C10,Datos!$A$14:$B$277,2,0))</f>
        <v/>
      </c>
      <c r="C10" s="47"/>
      <c r="D10" s="52"/>
      <c r="E10" s="53"/>
      <c r="F10" s="54"/>
    </row>
    <row r="11" spans="2:13" x14ac:dyDescent="0.25">
      <c r="B11" s="21" t="str">
        <f>+IF(C11="","",VLOOKUP(C11,Datos!$A$14:$B$277,2,0))</f>
        <v/>
      </c>
      <c r="C11" s="45"/>
      <c r="D11" s="49"/>
      <c r="E11" s="50"/>
      <c r="F11" s="51"/>
    </row>
    <row r="12" spans="2:13" x14ac:dyDescent="0.25">
      <c r="B12" s="23" t="str">
        <f>+IF(C12="","",VLOOKUP(C12,Datos!$A$14:$B$277,2,0))</f>
        <v/>
      </c>
      <c r="C12" s="47"/>
      <c r="D12" s="52"/>
      <c r="E12" s="53"/>
      <c r="F12" s="54"/>
    </row>
    <row r="13" spans="2:13" x14ac:dyDescent="0.25">
      <c r="B13" s="21" t="str">
        <f>+IF(C13="","",VLOOKUP(C13,Datos!$A$14:$B$277,2,0))</f>
        <v/>
      </c>
      <c r="C13" s="45"/>
      <c r="D13" s="49"/>
      <c r="E13" s="50"/>
      <c r="F13" s="51"/>
    </row>
    <row r="14" spans="2:13" x14ac:dyDescent="0.25">
      <c r="B14" s="23" t="str">
        <f>+IF(C14="","",VLOOKUP(C14,Datos!$A$14:$B$277,2,0))</f>
        <v/>
      </c>
      <c r="C14" s="47"/>
      <c r="D14" s="52"/>
      <c r="E14" s="53"/>
      <c r="F14" s="54"/>
    </row>
    <row r="15" spans="2:13" x14ac:dyDescent="0.25">
      <c r="B15" s="21" t="str">
        <f>+IF(C15="","",VLOOKUP(C15,Datos!$A$14:$B$277,2,0))</f>
        <v/>
      </c>
      <c r="C15" s="45"/>
      <c r="D15" s="49"/>
      <c r="E15" s="50"/>
      <c r="F15" s="51"/>
    </row>
    <row r="16" spans="2:13" x14ac:dyDescent="0.25">
      <c r="B16" s="23" t="str">
        <f>+IF(C16="","",VLOOKUP(C16,Datos!$A$14:$B$277,2,0))</f>
        <v/>
      </c>
      <c r="C16" s="47"/>
      <c r="D16" s="52"/>
      <c r="E16" s="53"/>
      <c r="F16" s="54"/>
    </row>
    <row r="17" spans="2:6" x14ac:dyDescent="0.25">
      <c r="B17" s="21" t="str">
        <f>+IF(C17="","",VLOOKUP(C17,Datos!$A$14:$B$277,2,0))</f>
        <v/>
      </c>
      <c r="C17" s="45"/>
      <c r="D17" s="49"/>
      <c r="E17" s="50"/>
      <c r="F17" s="51"/>
    </row>
    <row r="18" spans="2:6" x14ac:dyDescent="0.25">
      <c r="B18" s="23" t="str">
        <f>+IF(C18="","",VLOOKUP(C18,Datos!$A$14:$B$277,2,0))</f>
        <v/>
      </c>
      <c r="C18" s="47"/>
      <c r="D18" s="52"/>
      <c r="E18" s="53"/>
      <c r="F18" s="54"/>
    </row>
    <row r="19" spans="2:6" x14ac:dyDescent="0.25">
      <c r="B19" s="21"/>
      <c r="C19" s="45"/>
      <c r="D19" s="49"/>
      <c r="E19" s="50"/>
      <c r="F19" s="51"/>
    </row>
    <row r="20" spans="2:6" x14ac:dyDescent="0.25">
      <c r="B20" s="23"/>
      <c r="C20" s="47"/>
      <c r="D20" s="52"/>
      <c r="E20" s="53"/>
      <c r="F20" s="54"/>
    </row>
    <row r="21" spans="2:6" x14ac:dyDescent="0.25">
      <c r="B21" s="21"/>
      <c r="C21" s="45"/>
      <c r="D21" s="49"/>
      <c r="E21" s="50"/>
      <c r="F21" s="51"/>
    </row>
    <row r="22" spans="2:6" x14ac:dyDescent="0.25">
      <c r="B22" s="23"/>
      <c r="C22" s="47"/>
      <c r="D22" s="52"/>
      <c r="E22" s="53"/>
      <c r="F22" s="54"/>
    </row>
    <row r="23" spans="2:6" x14ac:dyDescent="0.25">
      <c r="B23" s="21"/>
      <c r="C23" s="45"/>
      <c r="D23" s="49"/>
      <c r="E23" s="50"/>
      <c r="F23" s="51"/>
    </row>
    <row r="24" spans="2:6" x14ac:dyDescent="0.25">
      <c r="B24" s="23"/>
      <c r="C24" s="47"/>
      <c r="D24" s="52"/>
      <c r="E24" s="53"/>
      <c r="F24" s="54"/>
    </row>
    <row r="25" spans="2:6" x14ac:dyDescent="0.25">
      <c r="B25" s="21"/>
      <c r="C25" s="45"/>
      <c r="D25" s="49"/>
      <c r="E25" s="50"/>
      <c r="F25" s="51"/>
    </row>
    <row r="26" spans="2:6" x14ac:dyDescent="0.25">
      <c r="B26" s="20" t="str">
        <f>+IF(C26="","",VLOOKUP(C26,Datos!$A$14:$B$277,2,0))</f>
        <v/>
      </c>
      <c r="C26" s="48"/>
      <c r="D26" s="55"/>
      <c r="E26" s="56"/>
      <c r="F26" s="57"/>
    </row>
    <row r="27" spans="2:6" ht="15.75" x14ac:dyDescent="0.25">
      <c r="B27" s="116" t="s">
        <v>280</v>
      </c>
      <c r="C27" s="116"/>
      <c r="D27" s="58">
        <f>SUM(D5:D26)</f>
        <v>0</v>
      </c>
    </row>
  </sheetData>
  <sheetProtection algorithmName="SHA-512" hashValue="sSYsYCkwGTeZYr2IkJR//JYcL8CfzasflSvf7RULYnZNpz54RiCFPgURcbYHWfcVMk0XCb0W/HUMFvwtBFTUZQ==" saltValue="DjU/k/2ihsiMQeepYlP+PQ==" spinCount="100000" sheet="1" objects="1" scenarios="1" formatCells="0" formatColumns="0" insertRows="0" deleteColumns="0" deleteRows="0" autoFilter="0"/>
  <mergeCells count="2">
    <mergeCell ref="B2:F2"/>
    <mergeCell ref="B27:C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Datos!$C$14:$C$375</xm:f>
          </x14:formula1>
          <xm:sqref>C5:C26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375"/>
  <sheetViews>
    <sheetView showGridLines="0" topLeftCell="A2" workbookViewId="0">
      <selection activeCell="B3" sqref="B3"/>
    </sheetView>
  </sheetViews>
  <sheetFormatPr baseColWidth="10" defaultRowHeight="15" x14ac:dyDescent="0.25"/>
  <cols>
    <col min="1" max="1" width="7.140625" customWidth="1"/>
    <col min="2" max="2" width="23.7109375" customWidth="1"/>
    <col min="3" max="3" width="21.140625" style="6" customWidth="1"/>
  </cols>
  <sheetData>
    <row r="2" spans="1:3" ht="15.75" x14ac:dyDescent="0.25">
      <c r="B2" s="117" t="s">
        <v>32</v>
      </c>
      <c r="C2" s="117"/>
    </row>
    <row r="3" spans="1:3" ht="15.75" x14ac:dyDescent="0.25">
      <c r="B3" s="7" t="s">
        <v>21</v>
      </c>
      <c r="C3" s="8" t="s">
        <v>43</v>
      </c>
    </row>
    <row r="4" spans="1:3" x14ac:dyDescent="0.25">
      <c r="B4" s="1" t="s">
        <v>274</v>
      </c>
      <c r="C4" s="18">
        <v>15000000</v>
      </c>
    </row>
    <row r="5" spans="1:3" x14ac:dyDescent="0.25">
      <c r="B5" s="1" t="s">
        <v>33</v>
      </c>
      <c r="C5" s="17">
        <v>11675115</v>
      </c>
    </row>
    <row r="6" spans="1:3" x14ac:dyDescent="0.25">
      <c r="B6" s="1" t="s">
        <v>34</v>
      </c>
      <c r="C6" s="17">
        <v>9530706</v>
      </c>
    </row>
    <row r="7" spans="1:3" x14ac:dyDescent="0.25">
      <c r="B7" s="1" t="s">
        <v>35</v>
      </c>
      <c r="C7" s="17">
        <v>7148029</v>
      </c>
    </row>
    <row r="8" spans="1:3" x14ac:dyDescent="0.25">
      <c r="B8" s="1" t="s">
        <v>36</v>
      </c>
      <c r="C8" s="17">
        <v>5480158</v>
      </c>
    </row>
    <row r="9" spans="1:3" x14ac:dyDescent="0.25">
      <c r="B9" s="1" t="s">
        <v>37</v>
      </c>
      <c r="C9" s="17">
        <v>3574015</v>
      </c>
    </row>
    <row r="10" spans="1:3" x14ac:dyDescent="0.25">
      <c r="B10" s="1" t="s">
        <v>38</v>
      </c>
      <c r="C10" s="17">
        <v>2978345</v>
      </c>
    </row>
    <row r="12" spans="1:3" ht="15.75" x14ac:dyDescent="0.25">
      <c r="B12" s="117" t="s">
        <v>45</v>
      </c>
      <c r="C12" s="117"/>
    </row>
    <row r="13" spans="1:3" ht="15.75" x14ac:dyDescent="0.25">
      <c r="B13" s="7" t="s">
        <v>12</v>
      </c>
      <c r="C13" s="8" t="s">
        <v>1</v>
      </c>
    </row>
    <row r="14" spans="1:3" ht="24" x14ac:dyDescent="0.25">
      <c r="A14" s="16" t="str">
        <f>+C14</f>
        <v>Sueldo Básico Administrativos</v>
      </c>
      <c r="B14" s="26" t="s">
        <v>46</v>
      </c>
      <c r="C14" s="26" t="s">
        <v>47</v>
      </c>
    </row>
    <row r="15" spans="1:3" x14ac:dyDescent="0.25">
      <c r="A15" s="16" t="str">
        <f t="shared" ref="A15:A78" si="0">+C15</f>
        <v>Sueldo Básico Docentes</v>
      </c>
      <c r="B15" s="26" t="s">
        <v>48</v>
      </c>
      <c r="C15" s="26" t="s">
        <v>49</v>
      </c>
    </row>
    <row r="16" spans="1:3" ht="24" x14ac:dyDescent="0.25">
      <c r="A16" s="16" t="str">
        <f t="shared" si="0"/>
        <v>Sueldo Trabajadores Oficiales</v>
      </c>
      <c r="B16" s="26" t="s">
        <v>50</v>
      </c>
      <c r="C16" s="27" t="s">
        <v>51</v>
      </c>
    </row>
    <row r="17" spans="1:3" ht="36" x14ac:dyDescent="0.25">
      <c r="A17" s="16" t="str">
        <f t="shared" si="0"/>
        <v>Horas Extras, Dominicales, Festivos, Administrativos</v>
      </c>
      <c r="B17" s="26" t="s">
        <v>52</v>
      </c>
      <c r="C17" s="26" t="s">
        <v>53</v>
      </c>
    </row>
    <row r="18" spans="1:3" ht="36" x14ac:dyDescent="0.25">
      <c r="A18" s="16" t="str">
        <f t="shared" si="0"/>
        <v>Gastos de Representación Administrativos</v>
      </c>
      <c r="B18" s="26" t="s">
        <v>54</v>
      </c>
      <c r="C18" s="26" t="s">
        <v>55</v>
      </c>
    </row>
    <row r="19" spans="1:3" x14ac:dyDescent="0.25">
      <c r="A19" s="16" t="str">
        <f t="shared" si="0"/>
        <v>Subsidio de alimentación</v>
      </c>
      <c r="B19" s="27" t="s">
        <v>283</v>
      </c>
      <c r="C19" s="27" t="s">
        <v>284</v>
      </c>
    </row>
    <row r="20" spans="1:3" x14ac:dyDescent="0.25">
      <c r="A20" s="16" t="str">
        <f t="shared" si="0"/>
        <v>Auxilio de transporte</v>
      </c>
      <c r="B20" s="27" t="s">
        <v>285</v>
      </c>
      <c r="C20" s="27" t="s">
        <v>286</v>
      </c>
    </row>
    <row r="21" spans="1:3" ht="36" x14ac:dyDescent="0.25">
      <c r="A21" s="16" t="str">
        <f t="shared" si="0"/>
        <v>Bonificación por Servicios Prestados Administrativos</v>
      </c>
      <c r="B21" s="26" t="s">
        <v>56</v>
      </c>
      <c r="C21" s="26" t="s">
        <v>57</v>
      </c>
    </row>
    <row r="22" spans="1:3" ht="36" x14ac:dyDescent="0.25">
      <c r="A22" s="16" t="str">
        <f t="shared" si="0"/>
        <v>Bonificación por Servicios Prestados Docentes</v>
      </c>
      <c r="B22" s="26" t="s">
        <v>58</v>
      </c>
      <c r="C22" s="26" t="s">
        <v>59</v>
      </c>
    </row>
    <row r="23" spans="1:3" ht="24" x14ac:dyDescent="0.25">
      <c r="A23" s="16" t="str">
        <f t="shared" si="0"/>
        <v>Prima de Navidad Administrativos</v>
      </c>
      <c r="B23" s="26" t="s">
        <v>60</v>
      </c>
      <c r="C23" s="26" t="s">
        <v>61</v>
      </c>
    </row>
    <row r="24" spans="1:3" ht="24" x14ac:dyDescent="0.25">
      <c r="A24" s="16" t="str">
        <f t="shared" si="0"/>
        <v>Prima de Navidad Docentes</v>
      </c>
      <c r="B24" s="26" t="s">
        <v>62</v>
      </c>
      <c r="C24" s="26" t="s">
        <v>63</v>
      </c>
    </row>
    <row r="25" spans="1:3" ht="24" x14ac:dyDescent="0.25">
      <c r="A25" s="16" t="str">
        <f t="shared" si="0"/>
        <v>Prima de Navidad Trabajadores Oficiales</v>
      </c>
      <c r="B25" s="26" t="s">
        <v>64</v>
      </c>
      <c r="C25" s="27" t="s">
        <v>65</v>
      </c>
    </row>
    <row r="26" spans="1:3" ht="24" x14ac:dyDescent="0.25">
      <c r="A26" s="16" t="str">
        <f t="shared" si="0"/>
        <v>Prima de Vacaciones Administrativos</v>
      </c>
      <c r="B26" s="26" t="s">
        <v>66</v>
      </c>
      <c r="C26" s="26" t="s">
        <v>67</v>
      </c>
    </row>
    <row r="27" spans="1:3" ht="24" x14ac:dyDescent="0.25">
      <c r="A27" s="16" t="str">
        <f t="shared" si="0"/>
        <v>Prima de Vacaciones Docentes</v>
      </c>
      <c r="B27" s="26" t="s">
        <v>68</v>
      </c>
      <c r="C27" s="26" t="s">
        <v>69</v>
      </c>
    </row>
    <row r="28" spans="1:3" ht="24" x14ac:dyDescent="0.25">
      <c r="A28" s="16" t="str">
        <f t="shared" si="0"/>
        <v>Prima de Vacaciones Trabajadores Oficiales</v>
      </c>
      <c r="B28" s="26" t="s">
        <v>70</v>
      </c>
      <c r="C28" s="27" t="s">
        <v>71</v>
      </c>
    </row>
    <row r="29" spans="1:3" ht="24" x14ac:dyDescent="0.25">
      <c r="A29" s="16" t="str">
        <f t="shared" si="0"/>
        <v>Prima Técnica Administrativos</v>
      </c>
      <c r="B29" s="26" t="s">
        <v>72</v>
      </c>
      <c r="C29" s="26" t="s">
        <v>73</v>
      </c>
    </row>
    <row r="30" spans="1:3" ht="24" x14ac:dyDescent="0.25">
      <c r="A30" s="16" t="str">
        <f t="shared" si="0"/>
        <v>Prima Semestral Administrativos</v>
      </c>
      <c r="B30" s="26" t="s">
        <v>74</v>
      </c>
      <c r="C30" s="26" t="s">
        <v>75</v>
      </c>
    </row>
    <row r="31" spans="1:3" ht="24" x14ac:dyDescent="0.25">
      <c r="A31" s="16" t="str">
        <f t="shared" si="0"/>
        <v>Prima Semetral Docentes</v>
      </c>
      <c r="B31" s="26" t="s">
        <v>76</v>
      </c>
      <c r="C31" s="26" t="s">
        <v>77</v>
      </c>
    </row>
    <row r="32" spans="1:3" ht="24" x14ac:dyDescent="0.25">
      <c r="A32" s="16" t="str">
        <f t="shared" si="0"/>
        <v>Prima Semestral Trabajadores Oficiales</v>
      </c>
      <c r="B32" s="26" t="s">
        <v>78</v>
      </c>
      <c r="C32" s="27" t="s">
        <v>79</v>
      </c>
    </row>
    <row r="33" spans="1:3" ht="24" x14ac:dyDescent="0.25">
      <c r="A33" s="16" t="str">
        <f t="shared" si="0"/>
        <v>Prima de Antigüedad Administrativos</v>
      </c>
      <c r="B33" s="27" t="s">
        <v>80</v>
      </c>
      <c r="C33" s="26" t="s">
        <v>81</v>
      </c>
    </row>
    <row r="34" spans="1:3" ht="24" x14ac:dyDescent="0.25">
      <c r="A34" s="16" t="str">
        <f t="shared" si="0"/>
        <v>Prima de Antigüedad Trabajadores Oficiales</v>
      </c>
      <c r="B34" s="27" t="s">
        <v>82</v>
      </c>
      <c r="C34" s="27" t="s">
        <v>83</v>
      </c>
    </row>
    <row r="35" spans="1:3" ht="24" x14ac:dyDescent="0.25">
      <c r="A35" s="16" t="str">
        <f t="shared" si="0"/>
        <v>Pensiones Públicas Administrativos</v>
      </c>
      <c r="B35" s="26" t="s">
        <v>95</v>
      </c>
      <c r="C35" s="26" t="s">
        <v>96</v>
      </c>
    </row>
    <row r="36" spans="1:3" ht="24" x14ac:dyDescent="0.25">
      <c r="A36" s="16" t="str">
        <f t="shared" si="0"/>
        <v>Pensiones Públicas Docentes</v>
      </c>
      <c r="B36" s="26" t="s">
        <v>97</v>
      </c>
      <c r="C36" s="26" t="s">
        <v>98</v>
      </c>
    </row>
    <row r="37" spans="1:3" ht="24" x14ac:dyDescent="0.25">
      <c r="A37" s="16" t="str">
        <f t="shared" si="0"/>
        <v>Pensiones Públicas Trabajadores Oficiales</v>
      </c>
      <c r="B37" s="26" t="s">
        <v>99</v>
      </c>
      <c r="C37" s="27" t="s">
        <v>100</v>
      </c>
    </row>
    <row r="38" spans="1:3" ht="24" x14ac:dyDescent="0.25">
      <c r="A38" s="16" t="str">
        <f t="shared" si="0"/>
        <v>Pensiones Privadas Administrativos</v>
      </c>
      <c r="B38" s="27" t="s">
        <v>101</v>
      </c>
      <c r="C38" s="26" t="s">
        <v>102</v>
      </c>
    </row>
    <row r="39" spans="1:3" ht="24" x14ac:dyDescent="0.25">
      <c r="A39" s="16" t="str">
        <f t="shared" si="0"/>
        <v>Pensiones Privadas Docentes</v>
      </c>
      <c r="B39" s="27" t="s">
        <v>103</v>
      </c>
      <c r="C39" s="26" t="s">
        <v>104</v>
      </c>
    </row>
    <row r="40" spans="1:3" ht="24" x14ac:dyDescent="0.25">
      <c r="A40" s="16" t="str">
        <f t="shared" si="0"/>
        <v>Pensiones Privadas Trabajadores Oficiales</v>
      </c>
      <c r="B40" s="27" t="s">
        <v>105</v>
      </c>
      <c r="C40" s="27" t="s">
        <v>106</v>
      </c>
    </row>
    <row r="41" spans="1:3" ht="24" x14ac:dyDescent="0.25">
      <c r="A41" s="16" t="str">
        <f t="shared" si="0"/>
        <v>Salud Privada Administrativos</v>
      </c>
      <c r="B41" s="26" t="s">
        <v>107</v>
      </c>
      <c r="C41" s="26" t="s">
        <v>108</v>
      </c>
    </row>
    <row r="42" spans="1:3" x14ac:dyDescent="0.25">
      <c r="A42" s="16" t="str">
        <f t="shared" si="0"/>
        <v>Salud Privada Docentes</v>
      </c>
      <c r="B42" s="26" t="s">
        <v>109</v>
      </c>
      <c r="C42" s="26" t="s">
        <v>110</v>
      </c>
    </row>
    <row r="43" spans="1:3" ht="24" x14ac:dyDescent="0.25">
      <c r="A43" s="16" t="str">
        <f t="shared" si="0"/>
        <v>Salud Privada Trabajadores Oficiales</v>
      </c>
      <c r="B43" s="26" t="s">
        <v>111</v>
      </c>
      <c r="C43" s="27" t="s">
        <v>112</v>
      </c>
    </row>
    <row r="44" spans="1:3" ht="24" x14ac:dyDescent="0.25">
      <c r="A44" s="16" t="str">
        <f t="shared" si="0"/>
        <v>Cesantías Fondos Públicos Administrativos</v>
      </c>
      <c r="B44" s="27" t="s">
        <v>113</v>
      </c>
      <c r="C44" s="26" t="s">
        <v>114</v>
      </c>
    </row>
    <row r="45" spans="1:3" ht="24" x14ac:dyDescent="0.25">
      <c r="A45" s="16" t="str">
        <f t="shared" si="0"/>
        <v>Cesantías Fondos Públicos Docentes</v>
      </c>
      <c r="B45" s="27" t="s">
        <v>115</v>
      </c>
      <c r="C45" s="26" t="s">
        <v>116</v>
      </c>
    </row>
    <row r="46" spans="1:3" ht="36" x14ac:dyDescent="0.25">
      <c r="A46" s="16" t="str">
        <f t="shared" si="0"/>
        <v>Cesantías Fondos Públicos Trabajadores Oficiales</v>
      </c>
      <c r="B46" s="27" t="s">
        <v>117</v>
      </c>
      <c r="C46" s="27" t="s">
        <v>118</v>
      </c>
    </row>
    <row r="47" spans="1:3" ht="24" x14ac:dyDescent="0.25">
      <c r="A47" s="16" t="str">
        <f t="shared" si="0"/>
        <v>Cesantías Fondos Privados Administrativos</v>
      </c>
      <c r="B47" s="27" t="s">
        <v>119</v>
      </c>
      <c r="C47" s="26" t="s">
        <v>120</v>
      </c>
    </row>
    <row r="48" spans="1:3" ht="24" x14ac:dyDescent="0.25">
      <c r="A48" s="16" t="str">
        <f t="shared" si="0"/>
        <v>Cesantías Fondos Privados Docentes</v>
      </c>
      <c r="B48" s="27" t="s">
        <v>121</v>
      </c>
      <c r="C48" s="26" t="s">
        <v>122</v>
      </c>
    </row>
    <row r="49" spans="1:3" ht="36" x14ac:dyDescent="0.25">
      <c r="A49" s="16" t="str">
        <f t="shared" si="0"/>
        <v>Cesantías Fondos Privados Trabajadores Oficiales</v>
      </c>
      <c r="B49" s="27" t="s">
        <v>123</v>
      </c>
      <c r="C49" s="27" t="s">
        <v>124</v>
      </c>
    </row>
    <row r="50" spans="1:3" ht="24" x14ac:dyDescent="0.25">
      <c r="A50" s="16" t="str">
        <f t="shared" si="0"/>
        <v>Caja de Compensación Administrativos</v>
      </c>
      <c r="B50" s="26" t="s">
        <v>125</v>
      </c>
      <c r="C50" s="26" t="s">
        <v>126</v>
      </c>
    </row>
    <row r="51" spans="1:3" ht="24" x14ac:dyDescent="0.25">
      <c r="A51" s="16" t="str">
        <f t="shared" si="0"/>
        <v>Caja de Compensación Docentes</v>
      </c>
      <c r="B51" s="26" t="s">
        <v>127</v>
      </c>
      <c r="C51" s="26" t="s">
        <v>128</v>
      </c>
    </row>
    <row r="52" spans="1:3" ht="24" x14ac:dyDescent="0.25">
      <c r="A52" s="16" t="str">
        <f t="shared" si="0"/>
        <v>Caja de Compensación Trabajadores Oficiales</v>
      </c>
      <c r="B52" s="26" t="s">
        <v>129</v>
      </c>
      <c r="C52" s="27" t="s">
        <v>130</v>
      </c>
    </row>
    <row r="53" spans="1:3" ht="24" x14ac:dyDescent="0.25">
      <c r="A53" s="16" t="str">
        <f t="shared" si="0"/>
        <v>Riesgos Laborales Administrativos</v>
      </c>
      <c r="B53" s="27" t="s">
        <v>131</v>
      </c>
      <c r="C53" s="26" t="s">
        <v>132</v>
      </c>
    </row>
    <row r="54" spans="1:3" ht="24" x14ac:dyDescent="0.25">
      <c r="A54" s="16" t="str">
        <f t="shared" si="0"/>
        <v>Riesgos Laborales Docentes</v>
      </c>
      <c r="B54" s="27" t="s">
        <v>133</v>
      </c>
      <c r="C54" s="26" t="s">
        <v>134</v>
      </c>
    </row>
    <row r="55" spans="1:3" ht="24" x14ac:dyDescent="0.25">
      <c r="A55" s="16" t="str">
        <f t="shared" si="0"/>
        <v>Riesgos Laborales Trabajadores Oficiales</v>
      </c>
      <c r="B55" s="27" t="s">
        <v>135</v>
      </c>
      <c r="C55" s="27" t="s">
        <v>136</v>
      </c>
    </row>
    <row r="56" spans="1:3" x14ac:dyDescent="0.25">
      <c r="A56" s="16" t="str">
        <f t="shared" si="0"/>
        <v>ICBF Administrativos</v>
      </c>
      <c r="B56" s="26" t="s">
        <v>137</v>
      </c>
      <c r="C56" s="26" t="s">
        <v>138</v>
      </c>
    </row>
    <row r="57" spans="1:3" x14ac:dyDescent="0.25">
      <c r="A57" s="16" t="str">
        <f t="shared" si="0"/>
        <v>ICBF Docentes</v>
      </c>
      <c r="B57" s="26" t="s">
        <v>139</v>
      </c>
      <c r="C57" s="26" t="s">
        <v>140</v>
      </c>
    </row>
    <row r="58" spans="1:3" ht="24" x14ac:dyDescent="0.25">
      <c r="A58" s="16" t="str">
        <f t="shared" si="0"/>
        <v>ICBF Trabajadores Oficiales</v>
      </c>
      <c r="B58" s="26" t="s">
        <v>141</v>
      </c>
      <c r="C58" s="27" t="s">
        <v>142</v>
      </c>
    </row>
    <row r="59" spans="1:3" ht="24" x14ac:dyDescent="0.25">
      <c r="A59" s="16" t="str">
        <f t="shared" si="0"/>
        <v>Indemnización por vacaciones</v>
      </c>
      <c r="B59" s="26" t="s">
        <v>143</v>
      </c>
      <c r="C59" s="26" t="s">
        <v>144</v>
      </c>
    </row>
    <row r="60" spans="1:3" ht="24" x14ac:dyDescent="0.25">
      <c r="A60" s="16" t="str">
        <f t="shared" si="0"/>
        <v>Bonificación especial de recreación</v>
      </c>
      <c r="B60" s="26" t="s">
        <v>145</v>
      </c>
      <c r="C60" s="26" t="s">
        <v>146</v>
      </c>
    </row>
    <row r="61" spans="1:3" ht="48" x14ac:dyDescent="0.25">
      <c r="A61" s="16" t="str">
        <f t="shared" si="0"/>
        <v>Reconocimiento por permanencia en el servicio público - Bogotá D.C.</v>
      </c>
      <c r="B61" s="26" t="s">
        <v>287</v>
      </c>
      <c r="C61" s="26" t="s">
        <v>288</v>
      </c>
    </row>
    <row r="62" spans="1:3" x14ac:dyDescent="0.25">
      <c r="A62" s="16" t="str">
        <f t="shared" si="0"/>
        <v>Prima secretarial</v>
      </c>
      <c r="B62" s="26" t="s">
        <v>289</v>
      </c>
      <c r="C62" s="26" t="s">
        <v>290</v>
      </c>
    </row>
    <row r="63" spans="1:3" x14ac:dyDescent="0.25">
      <c r="A63" s="16" t="str">
        <f t="shared" si="0"/>
        <v>Quinquenios</v>
      </c>
      <c r="B63" s="26" t="s">
        <v>291</v>
      </c>
      <c r="C63" s="27" t="s">
        <v>84</v>
      </c>
    </row>
    <row r="64" spans="1:3" ht="36" x14ac:dyDescent="0.25">
      <c r="A64" s="16" t="str">
        <f t="shared" si="0"/>
        <v>Aportes Convención Colectiva de Trabajadores</v>
      </c>
      <c r="B64" s="26" t="s">
        <v>292</v>
      </c>
      <c r="C64" s="27" t="s">
        <v>85</v>
      </c>
    </row>
    <row r="65" spans="1:3" ht="36" x14ac:dyDescent="0.25">
      <c r="A65" s="16" t="str">
        <f t="shared" si="0"/>
        <v>Aportes Organizaciones Sindicales - Acuerdos de Negociación</v>
      </c>
      <c r="B65" s="26" t="s">
        <v>293</v>
      </c>
      <c r="C65" s="27" t="s">
        <v>86</v>
      </c>
    </row>
    <row r="66" spans="1:3" x14ac:dyDescent="0.25">
      <c r="A66" s="16" t="str">
        <f t="shared" si="0"/>
        <v>Subsidio Familiar</v>
      </c>
      <c r="B66" s="26" t="s">
        <v>294</v>
      </c>
      <c r="C66" s="27" t="s">
        <v>87</v>
      </c>
    </row>
    <row r="67" spans="1:3" ht="24" x14ac:dyDescent="0.25">
      <c r="A67" s="16" t="str">
        <f t="shared" si="0"/>
        <v>Plan de Salud Trabajadores Oficiales</v>
      </c>
      <c r="B67" s="26" t="s">
        <v>295</v>
      </c>
      <c r="C67" s="27" t="s">
        <v>88</v>
      </c>
    </row>
    <row r="68" spans="1:3" ht="24" x14ac:dyDescent="0.25">
      <c r="A68" s="16" t="str">
        <f t="shared" si="0"/>
        <v>Plan de Salud de Pensionados</v>
      </c>
      <c r="B68" s="26" t="s">
        <v>296</v>
      </c>
      <c r="C68" s="26" t="s">
        <v>89</v>
      </c>
    </row>
    <row r="69" spans="1:3" ht="24" x14ac:dyDescent="0.25">
      <c r="A69" s="16" t="str">
        <f t="shared" si="0"/>
        <v>Subsidio libros pensionados</v>
      </c>
      <c r="B69" s="26" t="s">
        <v>297</v>
      </c>
      <c r="C69" s="26" t="s">
        <v>90</v>
      </c>
    </row>
    <row r="70" spans="1:3" ht="24" x14ac:dyDescent="0.25">
      <c r="A70" s="16" t="str">
        <f t="shared" si="0"/>
        <v>Subsidio familiar pensionados</v>
      </c>
      <c r="B70" s="26" t="s">
        <v>298</v>
      </c>
      <c r="C70" s="26" t="s">
        <v>91</v>
      </c>
    </row>
    <row r="71" spans="1:3" ht="24" x14ac:dyDescent="0.25">
      <c r="A71" s="16" t="str">
        <f t="shared" si="0"/>
        <v>Educación Libros Convención Colectiva</v>
      </c>
      <c r="B71" s="26" t="s">
        <v>299</v>
      </c>
      <c r="C71" s="26" t="s">
        <v>92</v>
      </c>
    </row>
    <row r="72" spans="1:3" ht="24" x14ac:dyDescent="0.25">
      <c r="A72" s="16" t="str">
        <f t="shared" si="0"/>
        <v>Defunción y Matrimonio Personal administrativo</v>
      </c>
      <c r="B72" s="26" t="s">
        <v>300</v>
      </c>
      <c r="C72" s="26" t="s">
        <v>93</v>
      </c>
    </row>
    <row r="73" spans="1:3" ht="36" x14ac:dyDescent="0.25">
      <c r="A73" s="16" t="str">
        <f t="shared" si="0"/>
        <v>Convención Colectiva y Mesas de Diálogo - Bienestar Institucional</v>
      </c>
      <c r="B73" s="26" t="s">
        <v>301</v>
      </c>
      <c r="C73" s="26" t="s">
        <v>94</v>
      </c>
    </row>
    <row r="74" spans="1:3" ht="48" x14ac:dyDescent="0.25">
      <c r="A74" s="16" t="str">
        <f t="shared" si="0"/>
        <v>Mesas de Diálogo - Auxilios e Incentivos Acuerdos de Negociación</v>
      </c>
      <c r="B74" s="26" t="s">
        <v>302</v>
      </c>
      <c r="C74" s="26" t="s">
        <v>303</v>
      </c>
    </row>
    <row r="75" spans="1:3" ht="24" x14ac:dyDescent="0.25">
      <c r="A75" s="16" t="str">
        <f t="shared" si="0"/>
        <v>Sueldo Básico Pregrado Facultad de Ingeniería</v>
      </c>
      <c r="B75" s="26" t="s">
        <v>304</v>
      </c>
      <c r="C75" s="27" t="s">
        <v>305</v>
      </c>
    </row>
    <row r="76" spans="1:3" ht="36" x14ac:dyDescent="0.25">
      <c r="A76" s="16" t="str">
        <f t="shared" si="0"/>
        <v>Sueldo Básico Pregrado Facultad de Ciencias y Educación</v>
      </c>
      <c r="B76" s="26" t="s">
        <v>306</v>
      </c>
      <c r="C76" s="27" t="s">
        <v>307</v>
      </c>
    </row>
    <row r="77" spans="1:3" ht="48" x14ac:dyDescent="0.25">
      <c r="A77" s="16" t="str">
        <f t="shared" si="0"/>
        <v>Sueldo Básico Pregrado Facultad de Medio ambiente y recursos naturales</v>
      </c>
      <c r="B77" s="26" t="s">
        <v>308</v>
      </c>
      <c r="C77" s="27" t="s">
        <v>309</v>
      </c>
    </row>
    <row r="78" spans="1:3" ht="24" x14ac:dyDescent="0.25">
      <c r="A78" s="16" t="str">
        <f t="shared" si="0"/>
        <v>Sueldo Básico Pregrado Facultad Tecnológica</v>
      </c>
      <c r="B78" s="26" t="s">
        <v>310</v>
      </c>
      <c r="C78" s="27" t="s">
        <v>311</v>
      </c>
    </row>
    <row r="79" spans="1:3" ht="24" x14ac:dyDescent="0.25">
      <c r="A79" s="16" t="str">
        <f t="shared" ref="A79:A142" si="1">+C79</f>
        <v>Sueldo Básico Pregrado Facultad Artes ASAB</v>
      </c>
      <c r="B79" s="26" t="s">
        <v>312</v>
      </c>
      <c r="C79" s="27" t="s">
        <v>313</v>
      </c>
    </row>
    <row r="80" spans="1:3" ht="24" x14ac:dyDescent="0.25">
      <c r="A80" s="16" t="str">
        <f t="shared" si="1"/>
        <v>Sueldo Básico Pregrado Ilud</v>
      </c>
      <c r="B80" s="26" t="s">
        <v>314</v>
      </c>
      <c r="C80" s="27" t="s">
        <v>315</v>
      </c>
    </row>
    <row r="81" spans="1:3" ht="48" x14ac:dyDescent="0.25">
      <c r="A81" s="16" t="str">
        <f t="shared" si="1"/>
        <v>Sueldo Básico Facultad de Ciencias y Educación - Maestría en Educación Guajira</v>
      </c>
      <c r="B81" s="26" t="s">
        <v>316</v>
      </c>
      <c r="C81" s="27" t="s">
        <v>147</v>
      </c>
    </row>
    <row r="82" spans="1:3" ht="36" x14ac:dyDescent="0.25">
      <c r="A82" s="16" t="str">
        <f t="shared" si="1"/>
        <v>Sueldo Básico Pregrado Facultad de Ciencias Matemáticas y Naturales</v>
      </c>
      <c r="B82" s="26" t="s">
        <v>317</v>
      </c>
      <c r="C82" s="27" t="s">
        <v>318</v>
      </c>
    </row>
    <row r="83" spans="1:3" ht="36" x14ac:dyDescent="0.25">
      <c r="A83" s="16" t="str">
        <f t="shared" si="1"/>
        <v>Sueldo Básico Pregrado Facultad de Ciencias de la Salud</v>
      </c>
      <c r="B83" s="26" t="s">
        <v>319</v>
      </c>
      <c r="C83" s="27" t="s">
        <v>320</v>
      </c>
    </row>
    <row r="84" spans="1:3" ht="24" x14ac:dyDescent="0.25">
      <c r="A84" s="16" t="str">
        <f t="shared" si="1"/>
        <v>Sueldo Básico Posgrado Facultad de Ingeniería</v>
      </c>
      <c r="B84" s="26" t="s">
        <v>321</v>
      </c>
      <c r="C84" s="27" t="s">
        <v>322</v>
      </c>
    </row>
    <row r="85" spans="1:3" ht="36" x14ac:dyDescent="0.25">
      <c r="A85" s="16" t="str">
        <f t="shared" si="1"/>
        <v>Sueldo Básico Posgrado Facultad de Ciencias y Educación</v>
      </c>
      <c r="B85" s="26" t="s">
        <v>323</v>
      </c>
      <c r="C85" s="27" t="s">
        <v>324</v>
      </c>
    </row>
    <row r="86" spans="1:3" ht="48" x14ac:dyDescent="0.25">
      <c r="A86" s="16" t="str">
        <f t="shared" si="1"/>
        <v>Sueldo Básico Posgrado Facultad de Medio ambiente y recursos naturales</v>
      </c>
      <c r="B86" s="26" t="s">
        <v>325</v>
      </c>
      <c r="C86" s="27" t="s">
        <v>326</v>
      </c>
    </row>
    <row r="87" spans="1:3" ht="24" x14ac:dyDescent="0.25">
      <c r="A87" s="16" t="str">
        <f t="shared" si="1"/>
        <v>Sueldo Básico Posgrado Facultad Tecnológica</v>
      </c>
      <c r="B87" s="26" t="s">
        <v>327</v>
      </c>
      <c r="C87" s="27" t="s">
        <v>328</v>
      </c>
    </row>
    <row r="88" spans="1:3" ht="24" x14ac:dyDescent="0.25">
      <c r="A88" s="16" t="str">
        <f t="shared" si="1"/>
        <v>Sueldo Básico Posgrado Facultad Artes ASAB</v>
      </c>
      <c r="B88" s="26" t="s">
        <v>329</v>
      </c>
      <c r="C88" s="27" t="s">
        <v>330</v>
      </c>
    </row>
    <row r="89" spans="1:3" ht="36" x14ac:dyDescent="0.25">
      <c r="A89" s="16" t="str">
        <f t="shared" si="1"/>
        <v>Sueldo Básico Posgrado Facultad de Ciencias Matemáticas y Naturales</v>
      </c>
      <c r="B89" s="26" t="s">
        <v>331</v>
      </c>
      <c r="C89" s="27" t="s">
        <v>332</v>
      </c>
    </row>
    <row r="90" spans="1:3" ht="36" x14ac:dyDescent="0.25">
      <c r="A90" s="16" t="str">
        <f t="shared" si="1"/>
        <v>Prima de Servicios Pregrado Facultad de Ingeniería</v>
      </c>
      <c r="B90" s="26" t="s">
        <v>333</v>
      </c>
      <c r="C90" s="27" t="s">
        <v>334</v>
      </c>
    </row>
    <row r="91" spans="1:3" ht="36" x14ac:dyDescent="0.25">
      <c r="A91" s="16" t="str">
        <f t="shared" si="1"/>
        <v>Prima de Servicios Pregrado Facultad de Ciencias y Educación</v>
      </c>
      <c r="B91" s="26" t="s">
        <v>335</v>
      </c>
      <c r="C91" s="27" t="s">
        <v>336</v>
      </c>
    </row>
    <row r="92" spans="1:3" ht="48" x14ac:dyDescent="0.25">
      <c r="A92" s="16" t="str">
        <f t="shared" si="1"/>
        <v>Prima de Servicios Pregrado Facultad de Medio ambiente y recursos naturales</v>
      </c>
      <c r="B92" s="26" t="s">
        <v>337</v>
      </c>
      <c r="C92" s="27" t="s">
        <v>338</v>
      </c>
    </row>
    <row r="93" spans="1:3" ht="36" x14ac:dyDescent="0.25">
      <c r="A93" s="16" t="str">
        <f t="shared" si="1"/>
        <v>Prima de Servicios Pregrado Facultad Tecnológica</v>
      </c>
      <c r="B93" s="26" t="s">
        <v>339</v>
      </c>
      <c r="C93" s="27" t="s">
        <v>340</v>
      </c>
    </row>
    <row r="94" spans="1:3" ht="36" x14ac:dyDescent="0.25">
      <c r="A94" s="16" t="str">
        <f t="shared" si="1"/>
        <v>Prima de Servicios Pregrado Facultad Artes ASAB</v>
      </c>
      <c r="B94" s="26" t="s">
        <v>341</v>
      </c>
      <c r="C94" s="27" t="s">
        <v>342</v>
      </c>
    </row>
    <row r="95" spans="1:3" ht="24" x14ac:dyDescent="0.25">
      <c r="A95" s="16" t="str">
        <f t="shared" si="1"/>
        <v>Prima de Servicios Pregrado Ilud</v>
      </c>
      <c r="B95" s="26" t="s">
        <v>343</v>
      </c>
      <c r="C95" s="27" t="s">
        <v>344</v>
      </c>
    </row>
    <row r="96" spans="1:3" ht="48" x14ac:dyDescent="0.25">
      <c r="A96" s="16" t="str">
        <f t="shared" si="1"/>
        <v>Prima de Servicios Pregrado Facultad de Ciencias Matemáticas y Naturales</v>
      </c>
      <c r="B96" s="26" t="s">
        <v>345</v>
      </c>
      <c r="C96" s="27" t="s">
        <v>346</v>
      </c>
    </row>
    <row r="97" spans="1:3" ht="36" x14ac:dyDescent="0.25">
      <c r="A97" s="16" t="str">
        <f t="shared" si="1"/>
        <v>Prima de Servicios Pregrado Facultad de Ciencias de la Salud</v>
      </c>
      <c r="B97" s="26" t="s">
        <v>347</v>
      </c>
      <c r="C97" s="27" t="s">
        <v>348</v>
      </c>
    </row>
    <row r="98" spans="1:3" ht="36" x14ac:dyDescent="0.25">
      <c r="A98" s="16" t="str">
        <f t="shared" si="1"/>
        <v>Prima de Servicios Posgrado Facultad de Ingeniería</v>
      </c>
      <c r="B98" s="26" t="s">
        <v>349</v>
      </c>
      <c r="C98" s="27" t="s">
        <v>350</v>
      </c>
    </row>
    <row r="99" spans="1:3" ht="36" x14ac:dyDescent="0.25">
      <c r="A99" s="16" t="str">
        <f t="shared" si="1"/>
        <v>Prima de Servicios Posgrado Facultad de Ciencias y Educación</v>
      </c>
      <c r="B99" s="26" t="s">
        <v>351</v>
      </c>
      <c r="C99" s="27" t="s">
        <v>352</v>
      </c>
    </row>
    <row r="100" spans="1:3" ht="48" x14ac:dyDescent="0.25">
      <c r="A100" s="16" t="str">
        <f t="shared" si="1"/>
        <v>Prima de Servicios Posgrado Facultad de Medio ambiente y recursos naturales</v>
      </c>
      <c r="B100" s="26" t="s">
        <v>353</v>
      </c>
      <c r="C100" s="27" t="s">
        <v>354</v>
      </c>
    </row>
    <row r="101" spans="1:3" ht="36" x14ac:dyDescent="0.25">
      <c r="A101" s="16" t="str">
        <f t="shared" si="1"/>
        <v>Prima de Servicios Posgrado Facultad Tecnológica</v>
      </c>
      <c r="B101" s="26" t="s">
        <v>355</v>
      </c>
      <c r="C101" s="27" t="s">
        <v>356</v>
      </c>
    </row>
    <row r="102" spans="1:3" ht="36" x14ac:dyDescent="0.25">
      <c r="A102" s="16" t="str">
        <f t="shared" si="1"/>
        <v>Prima de Servicios Posgrado Facultad Artes ASAB</v>
      </c>
      <c r="B102" s="26" t="s">
        <v>357</v>
      </c>
      <c r="C102" s="27" t="s">
        <v>358</v>
      </c>
    </row>
    <row r="103" spans="1:3" ht="48" x14ac:dyDescent="0.25">
      <c r="A103" s="16" t="str">
        <f t="shared" si="1"/>
        <v>Prima de Servicios Posgrado Facultad de Ciencias Matemáticas y Naturales</v>
      </c>
      <c r="B103" s="26" t="s">
        <v>359</v>
      </c>
      <c r="C103" s="27" t="s">
        <v>360</v>
      </c>
    </row>
    <row r="104" spans="1:3" ht="36" x14ac:dyDescent="0.25">
      <c r="A104" s="16" t="str">
        <f t="shared" si="1"/>
        <v>Prima de Navidad Pregrado Facultad de Ingeniería</v>
      </c>
      <c r="B104" s="26" t="s">
        <v>361</v>
      </c>
      <c r="C104" s="27" t="s">
        <v>362</v>
      </c>
    </row>
    <row r="105" spans="1:3" ht="36" x14ac:dyDescent="0.25">
      <c r="A105" s="16" t="str">
        <f t="shared" si="1"/>
        <v>Prima de Navidad Pregrado Facultad de Ciencias y Educación</v>
      </c>
      <c r="B105" s="26" t="s">
        <v>363</v>
      </c>
      <c r="C105" s="27" t="s">
        <v>364</v>
      </c>
    </row>
    <row r="106" spans="1:3" ht="48" x14ac:dyDescent="0.25">
      <c r="A106" s="16" t="str">
        <f t="shared" si="1"/>
        <v>Prima de Navidad Pregrado Facultad de Medio ambiente y recursos naturales</v>
      </c>
      <c r="B106" s="26" t="s">
        <v>365</v>
      </c>
      <c r="C106" s="27" t="s">
        <v>366</v>
      </c>
    </row>
    <row r="107" spans="1:3" ht="36" x14ac:dyDescent="0.25">
      <c r="A107" s="16" t="str">
        <f t="shared" si="1"/>
        <v>Prima de Navidad Pregrado Facultad Tecnológica</v>
      </c>
      <c r="B107" s="26" t="s">
        <v>367</v>
      </c>
      <c r="C107" s="27" t="s">
        <v>368</v>
      </c>
    </row>
    <row r="108" spans="1:3" ht="36" x14ac:dyDescent="0.25">
      <c r="A108" s="16" t="str">
        <f t="shared" si="1"/>
        <v>Prima de Navidad Pregrado Facultad Artes ASAB</v>
      </c>
      <c r="B108" s="26" t="s">
        <v>369</v>
      </c>
      <c r="C108" s="27" t="s">
        <v>370</v>
      </c>
    </row>
    <row r="109" spans="1:3" ht="24" x14ac:dyDescent="0.25">
      <c r="A109" s="16" t="str">
        <f t="shared" si="1"/>
        <v>Prima de Navidad Pregrado Ilud</v>
      </c>
      <c r="B109" s="26" t="s">
        <v>371</v>
      </c>
      <c r="C109" s="27" t="s">
        <v>372</v>
      </c>
    </row>
    <row r="110" spans="1:3" ht="48" x14ac:dyDescent="0.25">
      <c r="A110" s="16" t="str">
        <f t="shared" si="1"/>
        <v>Prima de Navidad Pregrado Facultad de Ciencias Matemáticas y Naturales</v>
      </c>
      <c r="B110" s="26" t="s">
        <v>373</v>
      </c>
      <c r="C110" s="27" t="s">
        <v>374</v>
      </c>
    </row>
    <row r="111" spans="1:3" ht="36" x14ac:dyDescent="0.25">
      <c r="A111" s="16" t="str">
        <f t="shared" si="1"/>
        <v>Prima de Navidad Pregrado Facultad de Ciencias de la Salud</v>
      </c>
      <c r="B111" s="26" t="s">
        <v>375</v>
      </c>
      <c r="C111" s="27" t="s">
        <v>376</v>
      </c>
    </row>
    <row r="112" spans="1:3" ht="36" x14ac:dyDescent="0.25">
      <c r="A112" s="16" t="str">
        <f t="shared" si="1"/>
        <v>Prima de Navidad Posgrado Facultad de Ingeniería</v>
      </c>
      <c r="B112" s="26" t="s">
        <v>377</v>
      </c>
      <c r="C112" s="27" t="s">
        <v>378</v>
      </c>
    </row>
    <row r="113" spans="1:3" ht="36" x14ac:dyDescent="0.25">
      <c r="A113" s="16" t="str">
        <f t="shared" si="1"/>
        <v>Prima de Navidad Posgrado Facultad de Ciencias y Educación</v>
      </c>
      <c r="B113" s="26" t="s">
        <v>379</v>
      </c>
      <c r="C113" s="27" t="s">
        <v>380</v>
      </c>
    </row>
    <row r="114" spans="1:3" ht="48" x14ac:dyDescent="0.25">
      <c r="A114" s="16" t="str">
        <f t="shared" si="1"/>
        <v>Prima de Navidad Posgrado Facultad de Medio ambiente y recursos naturales</v>
      </c>
      <c r="B114" s="26" t="s">
        <v>381</v>
      </c>
      <c r="C114" s="27" t="s">
        <v>382</v>
      </c>
    </row>
    <row r="115" spans="1:3" ht="36" x14ac:dyDescent="0.25">
      <c r="A115" s="16" t="str">
        <f t="shared" si="1"/>
        <v>Prima de Navidad Posgrado Facultad Tecnológica</v>
      </c>
      <c r="B115" s="26" t="s">
        <v>383</v>
      </c>
      <c r="C115" s="27" t="s">
        <v>384</v>
      </c>
    </row>
    <row r="116" spans="1:3" ht="36" x14ac:dyDescent="0.25">
      <c r="A116" s="16" t="str">
        <f t="shared" si="1"/>
        <v>Prima de Navidad Posgrado Facultad Artes ASAB</v>
      </c>
      <c r="B116" s="26" t="s">
        <v>385</v>
      </c>
      <c r="C116" s="27" t="s">
        <v>386</v>
      </c>
    </row>
    <row r="117" spans="1:3" ht="48" x14ac:dyDescent="0.25">
      <c r="A117" s="16" t="str">
        <f t="shared" si="1"/>
        <v>Prima de Navidad Posgrado Facultad de Ciencias Matemáticas y Naturales</v>
      </c>
      <c r="B117" s="26" t="s">
        <v>387</v>
      </c>
      <c r="C117" s="27" t="s">
        <v>388</v>
      </c>
    </row>
    <row r="118" spans="1:3" ht="36" x14ac:dyDescent="0.25">
      <c r="A118" s="16" t="str">
        <f t="shared" si="1"/>
        <v>Prima de Vacaciones Pregrado Facultad de Ingeniería</v>
      </c>
      <c r="B118" s="26" t="s">
        <v>389</v>
      </c>
      <c r="C118" s="27" t="s">
        <v>390</v>
      </c>
    </row>
    <row r="119" spans="1:3" ht="36" x14ac:dyDescent="0.25">
      <c r="A119" s="16" t="str">
        <f t="shared" si="1"/>
        <v>Prima de Vacaciones Pregrado Facultad de Ciencias y Educación</v>
      </c>
      <c r="B119" s="26" t="s">
        <v>391</v>
      </c>
      <c r="C119" s="27" t="s">
        <v>392</v>
      </c>
    </row>
    <row r="120" spans="1:3" ht="48" x14ac:dyDescent="0.25">
      <c r="A120" s="16" t="str">
        <f t="shared" si="1"/>
        <v>Prima de Vacaciones Pregrado Facultad de Medio ambiente y recursos naturales</v>
      </c>
      <c r="B120" s="26" t="s">
        <v>393</v>
      </c>
      <c r="C120" s="27" t="s">
        <v>394</v>
      </c>
    </row>
    <row r="121" spans="1:3" ht="36" x14ac:dyDescent="0.25">
      <c r="A121" s="16" t="str">
        <f t="shared" si="1"/>
        <v>Prima de Vacaciones Pregrado Facultad Tecnológica</v>
      </c>
      <c r="B121" s="26" t="s">
        <v>395</v>
      </c>
      <c r="C121" s="27" t="s">
        <v>396</v>
      </c>
    </row>
    <row r="122" spans="1:3" ht="36" x14ac:dyDescent="0.25">
      <c r="A122" s="16" t="str">
        <f t="shared" si="1"/>
        <v>Prima de Vacaciones Pregrado Facultad Artes ASAB</v>
      </c>
      <c r="B122" s="26" t="s">
        <v>397</v>
      </c>
      <c r="C122" s="27" t="s">
        <v>398</v>
      </c>
    </row>
    <row r="123" spans="1:3" ht="24" x14ac:dyDescent="0.25">
      <c r="A123" s="16" t="str">
        <f t="shared" si="1"/>
        <v>Prima de Vacaciones Pregrado Ilud</v>
      </c>
      <c r="B123" s="26" t="s">
        <v>399</v>
      </c>
      <c r="C123" s="27" t="s">
        <v>400</v>
      </c>
    </row>
    <row r="124" spans="1:3" ht="48" x14ac:dyDescent="0.25">
      <c r="A124" s="16" t="str">
        <f t="shared" si="1"/>
        <v>Prima de Vacaciones Pregrado Facultad de Ciencias Matemáticas y Naturales</v>
      </c>
      <c r="B124" s="26" t="s">
        <v>401</v>
      </c>
      <c r="C124" s="27" t="s">
        <v>402</v>
      </c>
    </row>
    <row r="125" spans="1:3" ht="36" x14ac:dyDescent="0.25">
      <c r="A125" s="16" t="str">
        <f t="shared" si="1"/>
        <v>Prima de Vacaciones Pregrado Facultad de Ciencias de la Salud</v>
      </c>
      <c r="B125" s="26" t="s">
        <v>403</v>
      </c>
      <c r="C125" s="27" t="s">
        <v>404</v>
      </c>
    </row>
    <row r="126" spans="1:3" ht="36" x14ac:dyDescent="0.25">
      <c r="A126" s="16" t="str">
        <f t="shared" si="1"/>
        <v>Prima de Vacaciones Posgrado Facultad de Ingeniería</v>
      </c>
      <c r="B126" s="26" t="s">
        <v>405</v>
      </c>
      <c r="C126" s="27" t="s">
        <v>406</v>
      </c>
    </row>
    <row r="127" spans="1:3" ht="36" x14ac:dyDescent="0.25">
      <c r="A127" s="16" t="str">
        <f t="shared" si="1"/>
        <v>Prima de Vacaciones Posgrado Facultad de Ciencias y Educación</v>
      </c>
      <c r="B127" s="26" t="s">
        <v>407</v>
      </c>
      <c r="C127" s="27" t="s">
        <v>408</v>
      </c>
    </row>
    <row r="128" spans="1:3" ht="48" x14ac:dyDescent="0.25">
      <c r="A128" s="16" t="str">
        <f t="shared" si="1"/>
        <v>Prima de Vacaciones Posgrado Facultad de Medio ambiente y recursos naturales</v>
      </c>
      <c r="B128" s="26" t="s">
        <v>409</v>
      </c>
      <c r="C128" s="27" t="s">
        <v>410</v>
      </c>
    </row>
    <row r="129" spans="1:3" ht="36" x14ac:dyDescent="0.25">
      <c r="A129" s="16" t="str">
        <f t="shared" si="1"/>
        <v>Prima de Vacaciones Posgrado Facultad Tecnológica</v>
      </c>
      <c r="B129" s="26" t="s">
        <v>411</v>
      </c>
      <c r="C129" s="27" t="s">
        <v>412</v>
      </c>
    </row>
    <row r="130" spans="1:3" ht="36" x14ac:dyDescent="0.25">
      <c r="A130" s="16" t="str">
        <f t="shared" si="1"/>
        <v>Prima de Vacaciones Posgrado Facultad Artes ASAB</v>
      </c>
      <c r="B130" s="26" t="s">
        <v>413</v>
      </c>
      <c r="C130" s="27" t="s">
        <v>414</v>
      </c>
    </row>
    <row r="131" spans="1:3" ht="48" x14ac:dyDescent="0.25">
      <c r="A131" s="16" t="str">
        <f t="shared" si="1"/>
        <v>Prima de Vacaciones Posgrado Facultad de Ciencias Matemáticas y Naturales</v>
      </c>
      <c r="B131" s="26" t="s">
        <v>415</v>
      </c>
      <c r="C131" s="27" t="s">
        <v>416</v>
      </c>
    </row>
    <row r="132" spans="1:3" ht="36" x14ac:dyDescent="0.25">
      <c r="A132" s="16" t="str">
        <f t="shared" si="1"/>
        <v>Pensiones Públicas Pregrado Facultad de Ingeniería</v>
      </c>
      <c r="B132" s="27" t="s">
        <v>417</v>
      </c>
      <c r="C132" s="27" t="s">
        <v>418</v>
      </c>
    </row>
    <row r="133" spans="1:3" ht="36" x14ac:dyDescent="0.25">
      <c r="A133" s="16" t="str">
        <f t="shared" si="1"/>
        <v>Pensiones Públicas Pregrado Facultad de Ciencias y Educación</v>
      </c>
      <c r="B133" s="27" t="s">
        <v>419</v>
      </c>
      <c r="C133" s="27" t="s">
        <v>420</v>
      </c>
    </row>
    <row r="134" spans="1:3" ht="48" x14ac:dyDescent="0.25">
      <c r="A134" s="16" t="str">
        <f t="shared" si="1"/>
        <v>Pensiones Públicas Pregrado Facultad de Medio ambiente y recursos naturales</v>
      </c>
      <c r="B134" s="27" t="s">
        <v>421</v>
      </c>
      <c r="C134" s="27" t="s">
        <v>422</v>
      </c>
    </row>
    <row r="135" spans="1:3" ht="36" x14ac:dyDescent="0.25">
      <c r="A135" s="16" t="str">
        <f t="shared" si="1"/>
        <v>Pensiones Públicas Pregrado Facultad Tecnológica</v>
      </c>
      <c r="B135" s="27" t="s">
        <v>423</v>
      </c>
      <c r="C135" s="27" t="s">
        <v>424</v>
      </c>
    </row>
    <row r="136" spans="1:3" ht="36" x14ac:dyDescent="0.25">
      <c r="A136" s="16" t="str">
        <f t="shared" si="1"/>
        <v>Pensiones Públicas Pregrado Facultad Artes ASAB</v>
      </c>
      <c r="B136" s="27" t="s">
        <v>425</v>
      </c>
      <c r="C136" s="27" t="s">
        <v>426</v>
      </c>
    </row>
    <row r="137" spans="1:3" ht="24" x14ac:dyDescent="0.25">
      <c r="A137" s="16" t="str">
        <f t="shared" si="1"/>
        <v>Pensiones Públicas Pregrado Ilud</v>
      </c>
      <c r="B137" s="27" t="s">
        <v>427</v>
      </c>
      <c r="C137" s="27" t="s">
        <v>428</v>
      </c>
    </row>
    <row r="138" spans="1:3" ht="48" x14ac:dyDescent="0.25">
      <c r="A138" s="16" t="str">
        <f t="shared" si="1"/>
        <v>Pensiones Públicas Pregrado Facultad de Ciencias Matemáticas y Naturales</v>
      </c>
      <c r="B138" s="27" t="s">
        <v>429</v>
      </c>
      <c r="C138" s="27" t="s">
        <v>430</v>
      </c>
    </row>
    <row r="139" spans="1:3" ht="36" x14ac:dyDescent="0.25">
      <c r="A139" s="16" t="str">
        <f t="shared" si="1"/>
        <v>Pensiones Públicas Pregrado Facultad de Ciencias de la Salud</v>
      </c>
      <c r="B139" s="27" t="s">
        <v>431</v>
      </c>
      <c r="C139" s="27" t="s">
        <v>432</v>
      </c>
    </row>
    <row r="140" spans="1:3" ht="36" x14ac:dyDescent="0.25">
      <c r="A140" s="16" t="str">
        <f t="shared" si="1"/>
        <v>Pensiones Públicas Posgrado Facultad de Ingeniería</v>
      </c>
      <c r="B140" s="27" t="s">
        <v>433</v>
      </c>
      <c r="C140" s="27" t="s">
        <v>434</v>
      </c>
    </row>
    <row r="141" spans="1:3" ht="36" x14ac:dyDescent="0.25">
      <c r="A141" s="16" t="str">
        <f t="shared" si="1"/>
        <v>Pensiones Públicas Posgrado Facultad de Ciencias y Educación</v>
      </c>
      <c r="B141" s="27" t="s">
        <v>435</v>
      </c>
      <c r="C141" s="27" t="s">
        <v>436</v>
      </c>
    </row>
    <row r="142" spans="1:3" ht="48" x14ac:dyDescent="0.25">
      <c r="A142" s="16" t="str">
        <f t="shared" si="1"/>
        <v>Pensiones Públicas Posgrado Facultad de Medio ambiente y recursos naturales</v>
      </c>
      <c r="B142" s="27" t="s">
        <v>437</v>
      </c>
      <c r="C142" s="27" t="s">
        <v>438</v>
      </c>
    </row>
    <row r="143" spans="1:3" ht="36" x14ac:dyDescent="0.25">
      <c r="A143" s="16" t="str">
        <f t="shared" ref="A143:A206" si="2">+C143</f>
        <v>Pensiones Públicas Posgrado Facultad Tecnológica</v>
      </c>
      <c r="B143" s="27" t="s">
        <v>439</v>
      </c>
      <c r="C143" s="27" t="s">
        <v>440</v>
      </c>
    </row>
    <row r="144" spans="1:3" ht="36" x14ac:dyDescent="0.25">
      <c r="A144" s="16" t="str">
        <f t="shared" si="2"/>
        <v>Pensiones Públicas Posgrado Facultad Artes ASAB</v>
      </c>
      <c r="B144" s="27" t="s">
        <v>441</v>
      </c>
      <c r="C144" s="27" t="s">
        <v>442</v>
      </c>
    </row>
    <row r="145" spans="1:3" ht="48" x14ac:dyDescent="0.25">
      <c r="A145" s="16" t="str">
        <f t="shared" si="2"/>
        <v>Pensiones Públicas Posgrado Facultad de Ciencias Matemáticas y Naturales</v>
      </c>
      <c r="B145" s="27" t="s">
        <v>443</v>
      </c>
      <c r="C145" s="27" t="s">
        <v>444</v>
      </c>
    </row>
    <row r="146" spans="1:3" ht="36" x14ac:dyDescent="0.25">
      <c r="A146" s="16" t="str">
        <f t="shared" si="2"/>
        <v>Pensiones Privadas Pregrado Facultad de Ingeniería</v>
      </c>
      <c r="B146" s="27" t="s">
        <v>445</v>
      </c>
      <c r="C146" s="27" t="s">
        <v>446</v>
      </c>
    </row>
    <row r="147" spans="1:3" ht="36" x14ac:dyDescent="0.25">
      <c r="A147" s="16" t="str">
        <f t="shared" si="2"/>
        <v>Pensiones Privadas Pregrado Facultad de Ciencias y Educación</v>
      </c>
      <c r="B147" s="27" t="s">
        <v>447</v>
      </c>
      <c r="C147" s="27" t="s">
        <v>448</v>
      </c>
    </row>
    <row r="148" spans="1:3" ht="48" x14ac:dyDescent="0.25">
      <c r="A148" s="16" t="str">
        <f t="shared" si="2"/>
        <v>Pensiones Privadas  Pregrado Facultad de Medio ambiente y recursos naturales</v>
      </c>
      <c r="B148" s="27" t="s">
        <v>449</v>
      </c>
      <c r="C148" s="27" t="s">
        <v>450</v>
      </c>
    </row>
    <row r="149" spans="1:3" ht="36" x14ac:dyDescent="0.25">
      <c r="A149" s="16" t="str">
        <f t="shared" si="2"/>
        <v>Pensiones Privadas Pregrado Facultad Tecnológica</v>
      </c>
      <c r="B149" s="27" t="s">
        <v>451</v>
      </c>
      <c r="C149" s="27" t="s">
        <v>452</v>
      </c>
    </row>
    <row r="150" spans="1:3" ht="36" x14ac:dyDescent="0.25">
      <c r="A150" s="16" t="str">
        <f t="shared" si="2"/>
        <v>Pensiones Privadas Pregrado Facultad Artes ASAB</v>
      </c>
      <c r="B150" s="27" t="s">
        <v>453</v>
      </c>
      <c r="C150" s="27" t="s">
        <v>454</v>
      </c>
    </row>
    <row r="151" spans="1:3" ht="24" x14ac:dyDescent="0.25">
      <c r="A151" s="16" t="str">
        <f t="shared" si="2"/>
        <v>Pensiones Privadas  Pregrado Ilud</v>
      </c>
      <c r="B151" s="27" t="s">
        <v>455</v>
      </c>
      <c r="C151" s="27" t="s">
        <v>456</v>
      </c>
    </row>
    <row r="152" spans="1:3" ht="48" x14ac:dyDescent="0.25">
      <c r="A152" s="16" t="str">
        <f t="shared" si="2"/>
        <v>Pensiones Privadas  Pregrado Facultad de Ciencias Matemáticas y Naturales</v>
      </c>
      <c r="B152" s="27" t="s">
        <v>457</v>
      </c>
      <c r="C152" s="27" t="s">
        <v>458</v>
      </c>
    </row>
    <row r="153" spans="1:3" ht="36" x14ac:dyDescent="0.25">
      <c r="A153" s="16" t="str">
        <f t="shared" si="2"/>
        <v>Pensiones Privadas  Pregrado Facultad de Ciencias de la salud</v>
      </c>
      <c r="B153" s="27" t="s">
        <v>459</v>
      </c>
      <c r="C153" s="27" t="s">
        <v>460</v>
      </c>
    </row>
    <row r="154" spans="1:3" ht="36" x14ac:dyDescent="0.25">
      <c r="A154" s="16" t="str">
        <f t="shared" si="2"/>
        <v>Pensiones Privadas Posgrado Facultad de Ingeniería</v>
      </c>
      <c r="B154" s="27" t="s">
        <v>461</v>
      </c>
      <c r="C154" s="27" t="s">
        <v>462</v>
      </c>
    </row>
    <row r="155" spans="1:3" ht="36" x14ac:dyDescent="0.25">
      <c r="A155" s="16" t="str">
        <f t="shared" si="2"/>
        <v>Pensiones Privadas Posgrado Facultad de Ciencias y Educación</v>
      </c>
      <c r="B155" s="27" t="s">
        <v>463</v>
      </c>
      <c r="C155" s="27" t="s">
        <v>464</v>
      </c>
    </row>
    <row r="156" spans="1:3" ht="48" x14ac:dyDescent="0.25">
      <c r="A156" s="16" t="str">
        <f t="shared" si="2"/>
        <v>Pensiones Privadas Posgrado Facultad de Medio ambiente y recursos naturales</v>
      </c>
      <c r="B156" s="27" t="s">
        <v>465</v>
      </c>
      <c r="C156" s="27" t="s">
        <v>466</v>
      </c>
    </row>
    <row r="157" spans="1:3" ht="36" x14ac:dyDescent="0.25">
      <c r="A157" s="16" t="str">
        <f t="shared" si="2"/>
        <v>Pensiones Privadas Posgrado Facultad Tecnológica</v>
      </c>
      <c r="B157" s="27" t="s">
        <v>467</v>
      </c>
      <c r="C157" s="27" t="s">
        <v>468</v>
      </c>
    </row>
    <row r="158" spans="1:3" ht="36" x14ac:dyDescent="0.25">
      <c r="A158" s="16" t="str">
        <f t="shared" si="2"/>
        <v>Pensiones Privadas Posgrado Facultad Artes ASAB</v>
      </c>
      <c r="B158" s="27" t="s">
        <v>469</v>
      </c>
      <c r="C158" s="27" t="s">
        <v>470</v>
      </c>
    </row>
    <row r="159" spans="1:3" ht="48" x14ac:dyDescent="0.25">
      <c r="A159" s="16" t="str">
        <f t="shared" si="2"/>
        <v>Pensiones Privadas  Posgrado Facultad de Ciencias Matemáticas y Naturales</v>
      </c>
      <c r="B159" s="27" t="s">
        <v>471</v>
      </c>
      <c r="C159" s="27" t="s">
        <v>472</v>
      </c>
    </row>
    <row r="160" spans="1:3" ht="24" x14ac:dyDescent="0.25">
      <c r="A160" s="16" t="str">
        <f t="shared" si="2"/>
        <v>Salud Privada Pregrado Facultad de Ingeniería</v>
      </c>
      <c r="B160" s="27" t="s">
        <v>473</v>
      </c>
      <c r="C160" s="27" t="s">
        <v>474</v>
      </c>
    </row>
    <row r="161" spans="1:3" ht="36" x14ac:dyDescent="0.25">
      <c r="A161" s="16" t="str">
        <f t="shared" si="2"/>
        <v>Salud Privada Pregrado Facultad de Ciencias y Educación</v>
      </c>
      <c r="B161" s="27" t="s">
        <v>475</v>
      </c>
      <c r="C161" s="27" t="s">
        <v>476</v>
      </c>
    </row>
    <row r="162" spans="1:3" ht="48" x14ac:dyDescent="0.25">
      <c r="A162" s="16" t="str">
        <f t="shared" si="2"/>
        <v>Salud Privada Pregrado Facultad de Medio ambiente y recursos naturales</v>
      </c>
      <c r="B162" s="27" t="s">
        <v>477</v>
      </c>
      <c r="C162" s="27" t="s">
        <v>478</v>
      </c>
    </row>
    <row r="163" spans="1:3" ht="24" x14ac:dyDescent="0.25">
      <c r="A163" s="16" t="str">
        <f t="shared" si="2"/>
        <v>Salud Privada Pregrado Facultad Tecnológica</v>
      </c>
      <c r="B163" s="27" t="s">
        <v>479</v>
      </c>
      <c r="C163" s="27" t="s">
        <v>480</v>
      </c>
    </row>
    <row r="164" spans="1:3" ht="24" x14ac:dyDescent="0.25">
      <c r="A164" s="16" t="str">
        <f t="shared" si="2"/>
        <v>Salud Privada Pregrado Facultad Artes ASAB</v>
      </c>
      <c r="B164" s="27" t="s">
        <v>481</v>
      </c>
      <c r="C164" s="27" t="s">
        <v>482</v>
      </c>
    </row>
    <row r="165" spans="1:3" ht="24" x14ac:dyDescent="0.25">
      <c r="A165" s="16" t="str">
        <f t="shared" si="2"/>
        <v>Salud Privada Pregrado Ilud</v>
      </c>
      <c r="B165" s="27" t="s">
        <v>483</v>
      </c>
      <c r="C165" s="27" t="s">
        <v>484</v>
      </c>
    </row>
    <row r="166" spans="1:3" ht="36" x14ac:dyDescent="0.25">
      <c r="A166" s="16" t="str">
        <f t="shared" si="2"/>
        <v>Salud Privada Pregrado Facultad de Ciencias Matemáticas y Naturales</v>
      </c>
      <c r="B166" s="27" t="s">
        <v>485</v>
      </c>
      <c r="C166" s="27" t="s">
        <v>486</v>
      </c>
    </row>
    <row r="167" spans="1:3" ht="36" x14ac:dyDescent="0.25">
      <c r="A167" s="16" t="str">
        <f t="shared" si="2"/>
        <v>Salud Privada Pregrado Facultad de Ciencias de la Salud</v>
      </c>
      <c r="B167" s="27" t="s">
        <v>487</v>
      </c>
      <c r="C167" s="27" t="s">
        <v>488</v>
      </c>
    </row>
    <row r="168" spans="1:3" ht="24" x14ac:dyDescent="0.25">
      <c r="A168" s="16" t="str">
        <f t="shared" si="2"/>
        <v>Salud Privada Posgrado Facultad de Ingeniería</v>
      </c>
      <c r="B168" s="27" t="s">
        <v>489</v>
      </c>
      <c r="C168" s="27" t="s">
        <v>490</v>
      </c>
    </row>
    <row r="169" spans="1:3" ht="36" x14ac:dyDescent="0.25">
      <c r="A169" s="16" t="str">
        <f t="shared" si="2"/>
        <v>Salud Privada Posgrado Facultad de Ciencias y Educación</v>
      </c>
      <c r="B169" s="27" t="s">
        <v>491</v>
      </c>
      <c r="C169" s="27" t="s">
        <v>492</v>
      </c>
    </row>
    <row r="170" spans="1:3" ht="48" x14ac:dyDescent="0.25">
      <c r="A170" s="16" t="str">
        <f t="shared" si="2"/>
        <v>Salud Privada Posgrado Facultad de Medio ambiente y recursos naturales</v>
      </c>
      <c r="B170" s="27" t="s">
        <v>493</v>
      </c>
      <c r="C170" s="27" t="s">
        <v>494</v>
      </c>
    </row>
    <row r="171" spans="1:3" ht="24" x14ac:dyDescent="0.25">
      <c r="A171" s="16" t="str">
        <f t="shared" si="2"/>
        <v>Salud Privada Posgrado Facultad Tecnológica</v>
      </c>
      <c r="B171" s="27" t="s">
        <v>495</v>
      </c>
      <c r="C171" s="27" t="s">
        <v>496</v>
      </c>
    </row>
    <row r="172" spans="1:3" ht="24" x14ac:dyDescent="0.25">
      <c r="A172" s="16" t="str">
        <f t="shared" si="2"/>
        <v>Salud Privada Posgrado Facultad Artes ASAB</v>
      </c>
      <c r="B172" s="27" t="s">
        <v>497</v>
      </c>
      <c r="C172" s="27" t="s">
        <v>498</v>
      </c>
    </row>
    <row r="173" spans="1:3" ht="36" x14ac:dyDescent="0.25">
      <c r="A173" s="16" t="str">
        <f t="shared" si="2"/>
        <v>Salud Privada Posgrado Facultad de Ciencias Matemáticas y Naturales</v>
      </c>
      <c r="B173" s="27" t="s">
        <v>499</v>
      </c>
      <c r="C173" s="27" t="s">
        <v>500</v>
      </c>
    </row>
    <row r="174" spans="1:3" ht="36" x14ac:dyDescent="0.25">
      <c r="A174" s="16" t="str">
        <f t="shared" si="2"/>
        <v>Cesantías Fondos Públicos Pregrado Facultad de Ingeniería</v>
      </c>
      <c r="B174" s="27" t="s">
        <v>501</v>
      </c>
      <c r="C174" s="27" t="s">
        <v>502</v>
      </c>
    </row>
    <row r="175" spans="1:3" ht="48" x14ac:dyDescent="0.25">
      <c r="A175" s="16" t="str">
        <f t="shared" si="2"/>
        <v>Cesantías Fondos Públicos Pregrado Facultad de Ciencias y Educación</v>
      </c>
      <c r="B175" s="27" t="s">
        <v>503</v>
      </c>
      <c r="C175" s="27" t="s">
        <v>504</v>
      </c>
    </row>
    <row r="176" spans="1:3" ht="60" x14ac:dyDescent="0.25">
      <c r="A176" s="16" t="str">
        <f t="shared" si="2"/>
        <v>Cesantías Fondos Públicos Pregrado Facultad de Medio ambiente y recursos naturales</v>
      </c>
      <c r="B176" s="27" t="s">
        <v>505</v>
      </c>
      <c r="C176" s="27" t="s">
        <v>506</v>
      </c>
    </row>
    <row r="177" spans="1:4" ht="36" x14ac:dyDescent="0.25">
      <c r="A177" s="16" t="str">
        <f t="shared" si="2"/>
        <v>Cesantías Fondos Públicos Pregrado Facultad Tecnológica</v>
      </c>
      <c r="B177" s="27" t="s">
        <v>507</v>
      </c>
      <c r="C177" s="27" t="s">
        <v>508</v>
      </c>
    </row>
    <row r="178" spans="1:4" ht="36" x14ac:dyDescent="0.25">
      <c r="A178" s="16" t="str">
        <f t="shared" si="2"/>
        <v>Cesantías Fondos Públicos Pregrado Facultad Artes ASAB</v>
      </c>
      <c r="B178" s="27" t="s">
        <v>509</v>
      </c>
      <c r="C178" s="27" t="s">
        <v>510</v>
      </c>
    </row>
    <row r="179" spans="1:4" ht="24" x14ac:dyDescent="0.25">
      <c r="A179" s="16" t="str">
        <f t="shared" si="2"/>
        <v>Cesantías Fondos Públicos Pregrado Ilud</v>
      </c>
      <c r="B179" s="27" t="s">
        <v>511</v>
      </c>
      <c r="C179" s="27" t="s">
        <v>512</v>
      </c>
    </row>
    <row r="180" spans="1:4" ht="48" x14ac:dyDescent="0.25">
      <c r="A180" s="16" t="str">
        <f t="shared" si="2"/>
        <v>Cesantías Fondos Públicos  Pregrado Facultad de Ciencias Matemáticas y Naturales</v>
      </c>
      <c r="B180" s="27" t="s">
        <v>513</v>
      </c>
      <c r="C180" s="27" t="s">
        <v>514</v>
      </c>
    </row>
    <row r="181" spans="1:4" ht="48" x14ac:dyDescent="0.25">
      <c r="A181" s="16" t="str">
        <f t="shared" si="2"/>
        <v>Cesantías Fondos Públicos  Pregrado Facultad de Ciencias de la Salud</v>
      </c>
      <c r="B181" s="27" t="s">
        <v>515</v>
      </c>
      <c r="C181" s="27" t="s">
        <v>516</v>
      </c>
    </row>
    <row r="182" spans="1:4" ht="36" x14ac:dyDescent="0.25">
      <c r="A182" s="16" t="str">
        <f t="shared" si="2"/>
        <v>Cesantías Fondos Públicos Posgrado Facultad de Ingeniería</v>
      </c>
      <c r="B182" s="27" t="s">
        <v>517</v>
      </c>
      <c r="C182" s="27" t="s">
        <v>518</v>
      </c>
    </row>
    <row r="183" spans="1:4" ht="48" x14ac:dyDescent="0.25">
      <c r="A183" s="16" t="str">
        <f t="shared" si="2"/>
        <v>Cesantías Fondos Públicos Posgrado Facultad de Ciencias y Educación</v>
      </c>
      <c r="B183" s="27" t="s">
        <v>519</v>
      </c>
      <c r="C183" s="27" t="s">
        <v>520</v>
      </c>
    </row>
    <row r="184" spans="1:4" ht="60" x14ac:dyDescent="0.25">
      <c r="A184" s="16" t="str">
        <f t="shared" si="2"/>
        <v>Cesantías Fondos Públicos Posgrado Facultad de Medio ambiente y recursos naturales</v>
      </c>
      <c r="B184" s="27" t="s">
        <v>521</v>
      </c>
      <c r="C184" s="27" t="s">
        <v>522</v>
      </c>
    </row>
    <row r="185" spans="1:4" ht="36" x14ac:dyDescent="0.25">
      <c r="A185" s="16" t="str">
        <f t="shared" si="2"/>
        <v>Cesantías Fondos Públicos Posgrado Facultad Tecnológica</v>
      </c>
      <c r="B185" s="27" t="s">
        <v>523</v>
      </c>
      <c r="C185" s="27" t="s">
        <v>524</v>
      </c>
    </row>
    <row r="186" spans="1:4" ht="36" x14ac:dyDescent="0.25">
      <c r="A186" s="16" t="str">
        <f t="shared" si="2"/>
        <v>Cesantías Fondos Públicos Posgrado Facultad Artes ASAB</v>
      </c>
      <c r="B186" s="27" t="s">
        <v>525</v>
      </c>
      <c r="C186" s="27" t="s">
        <v>526</v>
      </c>
    </row>
    <row r="187" spans="1:4" ht="48" x14ac:dyDescent="0.25">
      <c r="A187" s="16" t="str">
        <f t="shared" si="2"/>
        <v>Cesantías Fondos Públicos  Posgrado Facultad de Ciencias Matemáticas y Naturales</v>
      </c>
      <c r="B187" s="27" t="s">
        <v>527</v>
      </c>
      <c r="C187" s="27" t="s">
        <v>528</v>
      </c>
    </row>
    <row r="188" spans="1:4" ht="36" x14ac:dyDescent="0.25">
      <c r="A188" s="16" t="str">
        <f t="shared" si="2"/>
        <v>Cesantías Fondos Privados Pregrado Facultad de Ingeniería</v>
      </c>
      <c r="B188" s="27" t="s">
        <v>529</v>
      </c>
      <c r="C188" s="27" t="s">
        <v>530</v>
      </c>
    </row>
    <row r="189" spans="1:4" ht="48" x14ac:dyDescent="0.25">
      <c r="A189" s="16" t="str">
        <f t="shared" si="2"/>
        <v>Cesantías Fondos Privados Pregrado Facultad de Ciencias y Educación</v>
      </c>
      <c r="B189" s="27" t="s">
        <v>531</v>
      </c>
      <c r="C189" s="27" t="s">
        <v>532</v>
      </c>
    </row>
    <row r="190" spans="1:4" ht="60" x14ac:dyDescent="0.25">
      <c r="A190" s="16" t="str">
        <f t="shared" si="2"/>
        <v>Cesantías Fondos Privados Pregrado Facultad de Medio ambiente y recursos naturales</v>
      </c>
      <c r="B190" s="27" t="s">
        <v>533</v>
      </c>
      <c r="C190" s="27" t="s">
        <v>534</v>
      </c>
    </row>
    <row r="191" spans="1:4" ht="36" x14ac:dyDescent="0.25">
      <c r="A191" s="16" t="str">
        <f t="shared" si="2"/>
        <v>Cesantías Fondos Privados Pregrado Facultad Tecnológica</v>
      </c>
      <c r="B191" s="27" t="s">
        <v>535</v>
      </c>
      <c r="C191" s="27" t="s">
        <v>536</v>
      </c>
    </row>
    <row r="192" spans="1:4" ht="36" x14ac:dyDescent="0.25">
      <c r="A192" s="16" t="str">
        <f t="shared" si="2"/>
        <v>Cesantías Fondos Privados Pregrado Facultad Artes ASAB</v>
      </c>
      <c r="B192" s="27" t="s">
        <v>537</v>
      </c>
      <c r="C192" s="27" t="s">
        <v>538</v>
      </c>
      <c r="D192" s="16" t="str">
        <f>+B192&amp;" "&amp;C192</f>
        <v>2.1.1.02.02.003.02.01.05 Cesantías Fondos Privados Pregrado Facultad Artes ASAB</v>
      </c>
    </row>
    <row r="193" spans="1:4" ht="24" x14ac:dyDescent="0.25">
      <c r="A193" s="16" t="str">
        <f t="shared" si="2"/>
        <v>Cesantías Fondos Privados Pregrado Ilud</v>
      </c>
      <c r="B193" s="27" t="s">
        <v>539</v>
      </c>
      <c r="C193" s="27" t="s">
        <v>540</v>
      </c>
      <c r="D193" s="16" t="str">
        <f t="shared" ref="D193:D201" si="3">+B193&amp;" "&amp;C193</f>
        <v>2.1.1.02.02.003.02.01.06 Cesantías Fondos Privados Pregrado Ilud</v>
      </c>
    </row>
    <row r="194" spans="1:4" ht="48" x14ac:dyDescent="0.25">
      <c r="A194" s="16" t="str">
        <f t="shared" si="2"/>
        <v>Cesantías Fondos Privados Pregrado Facultad de Ciencias Matemáticas y Naturales</v>
      </c>
      <c r="B194" s="27" t="s">
        <v>541</v>
      </c>
      <c r="C194" s="27" t="s">
        <v>542</v>
      </c>
      <c r="D194" s="16" t="str">
        <f t="shared" si="3"/>
        <v>2.1.1.02.02.003.02.01.07 Cesantías Fondos Privados Pregrado Facultad de Ciencias Matemáticas y Naturales</v>
      </c>
    </row>
    <row r="195" spans="1:4" ht="48" x14ac:dyDescent="0.25">
      <c r="A195" s="16" t="str">
        <f t="shared" si="2"/>
        <v>Cesantías Fondos Privados Pregrado Facultad de Ciencias de la Salud</v>
      </c>
      <c r="B195" s="27" t="s">
        <v>543</v>
      </c>
      <c r="C195" s="27" t="s">
        <v>544</v>
      </c>
      <c r="D195" s="16" t="str">
        <f t="shared" si="3"/>
        <v>2.1.1.02.02.003.02.01.08 Cesantías Fondos Privados Pregrado Facultad de Ciencias de la Salud</v>
      </c>
    </row>
    <row r="196" spans="1:4" ht="36" x14ac:dyDescent="0.25">
      <c r="A196" s="16" t="str">
        <f t="shared" si="2"/>
        <v>Cesantías Fondos Privados Posgrados Facultad de Ingeniería</v>
      </c>
      <c r="B196" s="27" t="s">
        <v>545</v>
      </c>
      <c r="C196" s="27" t="s">
        <v>546</v>
      </c>
      <c r="D196" s="16" t="str">
        <f t="shared" si="3"/>
        <v>2.1.1.02.02.003.02.02.01 Cesantías Fondos Privados Posgrados Facultad de Ingeniería</v>
      </c>
    </row>
    <row r="197" spans="1:4" ht="48" x14ac:dyDescent="0.25">
      <c r="A197" s="16" t="str">
        <f t="shared" si="2"/>
        <v>Cesantías Fondos Privados Posgrados Facultad de Ciencias y Educación</v>
      </c>
      <c r="B197" s="27" t="s">
        <v>547</v>
      </c>
      <c r="C197" s="27" t="s">
        <v>548</v>
      </c>
      <c r="D197" s="16" t="str">
        <f t="shared" si="3"/>
        <v>2.1.1.02.02.003.02.02.02 Cesantías Fondos Privados Posgrados Facultad de Ciencias y Educación</v>
      </c>
    </row>
    <row r="198" spans="1:4" ht="60" x14ac:dyDescent="0.25">
      <c r="A198" s="16" t="str">
        <f t="shared" si="2"/>
        <v>Cesantías Fondos Privados Posgrados Facultad de Medio ambiente y recursos naturales</v>
      </c>
      <c r="B198" s="27" t="s">
        <v>549</v>
      </c>
      <c r="C198" s="27" t="s">
        <v>550</v>
      </c>
      <c r="D198" s="16" t="str">
        <f t="shared" si="3"/>
        <v>2.1.1.02.02.003.02.02.03 Cesantías Fondos Privados Posgrados Facultad de Medio ambiente y recursos naturales</v>
      </c>
    </row>
    <row r="199" spans="1:4" ht="36" x14ac:dyDescent="0.25">
      <c r="A199" s="16" t="str">
        <f t="shared" si="2"/>
        <v>Cesantías Fondos Privados Posgrados Facultad Tecnológica</v>
      </c>
      <c r="B199" s="27" t="s">
        <v>551</v>
      </c>
      <c r="C199" s="27" t="s">
        <v>552</v>
      </c>
      <c r="D199" s="16" t="str">
        <f t="shared" si="3"/>
        <v>2.1.1.02.02.003.02.02.04 Cesantías Fondos Privados Posgrados Facultad Tecnológica</v>
      </c>
    </row>
    <row r="200" spans="1:4" ht="36" x14ac:dyDescent="0.25">
      <c r="A200" s="16" t="str">
        <f t="shared" si="2"/>
        <v>Cesantías Fondos Privados Posgrados Facultad Artes ASAB</v>
      </c>
      <c r="B200" s="27" t="s">
        <v>553</v>
      </c>
      <c r="C200" s="27" t="s">
        <v>554</v>
      </c>
      <c r="D200" s="16" t="str">
        <f t="shared" si="3"/>
        <v>2.1.1.02.02.003.02.02.05 Cesantías Fondos Privados Posgrados Facultad Artes ASAB</v>
      </c>
    </row>
    <row r="201" spans="1:4" ht="48" x14ac:dyDescent="0.25">
      <c r="A201" s="16" t="str">
        <f t="shared" si="2"/>
        <v>Cesantías Fondos Privados Posgrados Facultad de Ciencias Matemáticas y Naturales</v>
      </c>
      <c r="B201" s="27" t="s">
        <v>555</v>
      </c>
      <c r="C201" s="27" t="s">
        <v>556</v>
      </c>
      <c r="D201" s="16" t="str">
        <f t="shared" si="3"/>
        <v>2.1.1.02.02.003.02.02.06 Cesantías Fondos Privados Posgrados Facultad de Ciencias Matemáticas y Naturales</v>
      </c>
    </row>
    <row r="202" spans="1:4" ht="36" x14ac:dyDescent="0.25">
      <c r="A202" s="16" t="str">
        <f t="shared" si="2"/>
        <v>Caja de Compensación Pregrado Facultad de Ingeniería</v>
      </c>
      <c r="B202" s="26" t="s">
        <v>557</v>
      </c>
      <c r="C202" s="27" t="s">
        <v>558</v>
      </c>
    </row>
    <row r="203" spans="1:4" ht="36" x14ac:dyDescent="0.25">
      <c r="A203" s="16" t="str">
        <f t="shared" si="2"/>
        <v>Caja de Compensación Pregrado Facultad de Ciencias y Educación</v>
      </c>
      <c r="B203" s="26" t="s">
        <v>559</v>
      </c>
      <c r="C203" s="27" t="s">
        <v>560</v>
      </c>
    </row>
    <row r="204" spans="1:4" ht="48" x14ac:dyDescent="0.25">
      <c r="A204" s="16" t="str">
        <f t="shared" si="2"/>
        <v>Caja de Compensación Pregrado Facultad de Medio ambiente y recursos naturales</v>
      </c>
      <c r="B204" s="26" t="s">
        <v>561</v>
      </c>
      <c r="C204" s="27" t="s">
        <v>562</v>
      </c>
    </row>
    <row r="205" spans="1:4" ht="36" x14ac:dyDescent="0.25">
      <c r="A205" s="16" t="str">
        <f t="shared" si="2"/>
        <v>Caja de Compensación Pregrado Facultad Tecnológica</v>
      </c>
      <c r="B205" s="26" t="s">
        <v>563</v>
      </c>
      <c r="C205" s="27" t="s">
        <v>564</v>
      </c>
    </row>
    <row r="206" spans="1:4" ht="36" x14ac:dyDescent="0.25">
      <c r="A206" s="16" t="str">
        <f t="shared" si="2"/>
        <v>Caja de Compensación Pregrado Facultad Artes ASAB</v>
      </c>
      <c r="B206" s="26" t="s">
        <v>565</v>
      </c>
      <c r="C206" s="27" t="s">
        <v>566</v>
      </c>
    </row>
    <row r="207" spans="1:4" ht="24" x14ac:dyDescent="0.25">
      <c r="A207" s="16" t="str">
        <f t="shared" ref="A207:A270" si="4">+C207</f>
        <v>Caja de Compensación Pregrado Ilud</v>
      </c>
      <c r="B207" s="26" t="s">
        <v>567</v>
      </c>
      <c r="C207" s="27" t="s">
        <v>568</v>
      </c>
    </row>
    <row r="208" spans="1:4" ht="48" x14ac:dyDescent="0.25">
      <c r="A208" s="16" t="str">
        <f t="shared" si="4"/>
        <v>Caja de Compensación Pregrado Facultad de Ciencias Matemáticas y Naturales</v>
      </c>
      <c r="B208" s="26" t="s">
        <v>569</v>
      </c>
      <c r="C208" s="27" t="s">
        <v>570</v>
      </c>
    </row>
    <row r="209" spans="1:3" ht="36" x14ac:dyDescent="0.25">
      <c r="A209" s="16" t="str">
        <f t="shared" si="4"/>
        <v>Caja de Compensación Pregrado Facultad de Ciencias de la Salud</v>
      </c>
      <c r="B209" s="26" t="s">
        <v>571</v>
      </c>
      <c r="C209" s="27" t="s">
        <v>572</v>
      </c>
    </row>
    <row r="210" spans="1:3" ht="36" x14ac:dyDescent="0.25">
      <c r="A210" s="16" t="str">
        <f t="shared" si="4"/>
        <v>Caja de Compensación Posgrado Facultad de Ingeniería</v>
      </c>
      <c r="B210" s="26" t="s">
        <v>573</v>
      </c>
      <c r="C210" s="27" t="s">
        <v>574</v>
      </c>
    </row>
    <row r="211" spans="1:3" ht="36" x14ac:dyDescent="0.25">
      <c r="A211" s="16" t="str">
        <f t="shared" si="4"/>
        <v>Caja de Compensación Posgrado Facultad de Ciencias y Educación</v>
      </c>
      <c r="B211" s="26" t="s">
        <v>575</v>
      </c>
      <c r="C211" s="27" t="s">
        <v>576</v>
      </c>
    </row>
    <row r="212" spans="1:3" ht="48" x14ac:dyDescent="0.25">
      <c r="A212" s="16" t="str">
        <f t="shared" si="4"/>
        <v>Caja de Compensación Posgrado Facultad de Medio ambiente y recursos naturales</v>
      </c>
      <c r="B212" s="26" t="s">
        <v>577</v>
      </c>
      <c r="C212" s="27" t="s">
        <v>578</v>
      </c>
    </row>
    <row r="213" spans="1:3" ht="36" x14ac:dyDescent="0.25">
      <c r="A213" s="16" t="str">
        <f t="shared" si="4"/>
        <v>Caja de Compensación Posgrado Facultad Tecnológica</v>
      </c>
      <c r="B213" s="26" t="s">
        <v>579</v>
      </c>
      <c r="C213" s="27" t="s">
        <v>580</v>
      </c>
    </row>
    <row r="214" spans="1:3" ht="36" x14ac:dyDescent="0.25">
      <c r="A214" s="16" t="str">
        <f t="shared" si="4"/>
        <v>Caja de Compensación Posgrado Facultad Artes ASAB</v>
      </c>
      <c r="B214" s="26" t="s">
        <v>581</v>
      </c>
      <c r="C214" s="27" t="s">
        <v>582</v>
      </c>
    </row>
    <row r="215" spans="1:3" ht="48" x14ac:dyDescent="0.25">
      <c r="A215" s="16" t="str">
        <f t="shared" si="4"/>
        <v>Caja de Compensación Posgrado Facultad de Ciencias Matemáticas y Naturales</v>
      </c>
      <c r="B215" s="26" t="s">
        <v>583</v>
      </c>
      <c r="C215" s="27" t="s">
        <v>584</v>
      </c>
    </row>
    <row r="216" spans="1:3" ht="24" x14ac:dyDescent="0.25">
      <c r="A216" s="16" t="str">
        <f t="shared" si="4"/>
        <v>ARL Pregrado Facultad de Ingeniería</v>
      </c>
      <c r="B216" s="26" t="s">
        <v>585</v>
      </c>
      <c r="C216" s="27" t="s">
        <v>586</v>
      </c>
    </row>
    <row r="217" spans="1:3" ht="24" x14ac:dyDescent="0.25">
      <c r="A217" s="16" t="str">
        <f t="shared" si="4"/>
        <v>ARL Pregrado Facultad de Ciencias y Educación</v>
      </c>
      <c r="B217" s="26" t="s">
        <v>587</v>
      </c>
      <c r="C217" s="27" t="s">
        <v>588</v>
      </c>
    </row>
    <row r="218" spans="1:3" ht="36" x14ac:dyDescent="0.25">
      <c r="A218" s="16" t="str">
        <f t="shared" si="4"/>
        <v>ARL Pregrado Facultad de Medio Ambiente y Recursos Naturales</v>
      </c>
      <c r="B218" s="26" t="s">
        <v>589</v>
      </c>
      <c r="C218" s="27" t="s">
        <v>590</v>
      </c>
    </row>
    <row r="219" spans="1:3" ht="24" x14ac:dyDescent="0.25">
      <c r="A219" s="16" t="str">
        <f t="shared" si="4"/>
        <v>ARL Pregrado Facultad Tecnológica</v>
      </c>
      <c r="B219" s="26" t="s">
        <v>591</v>
      </c>
      <c r="C219" s="27" t="s">
        <v>592</v>
      </c>
    </row>
    <row r="220" spans="1:3" ht="24" x14ac:dyDescent="0.25">
      <c r="A220" s="16" t="str">
        <f t="shared" si="4"/>
        <v>ARL Pregrado Facultad Artes ASAB</v>
      </c>
      <c r="B220" s="26" t="s">
        <v>593</v>
      </c>
      <c r="C220" s="27" t="s">
        <v>594</v>
      </c>
    </row>
    <row r="221" spans="1:3" x14ac:dyDescent="0.25">
      <c r="A221" s="16" t="str">
        <f t="shared" si="4"/>
        <v>ARL Pregrado Ilud</v>
      </c>
      <c r="B221" s="26" t="s">
        <v>595</v>
      </c>
      <c r="C221" s="27" t="s">
        <v>596</v>
      </c>
    </row>
    <row r="222" spans="1:3" ht="36" x14ac:dyDescent="0.25">
      <c r="A222" s="16" t="str">
        <f t="shared" si="4"/>
        <v>ARL Pregrado Facultad de Ciencias Matemáticas y Naturales</v>
      </c>
      <c r="B222" s="26" t="s">
        <v>597</v>
      </c>
      <c r="C222" s="27" t="s">
        <v>598</v>
      </c>
    </row>
    <row r="223" spans="1:3" ht="24" x14ac:dyDescent="0.25">
      <c r="A223" s="16" t="str">
        <f t="shared" si="4"/>
        <v>ARL Pregrado Facultad de Ciencias de la Salud</v>
      </c>
      <c r="B223" s="26" t="s">
        <v>599</v>
      </c>
      <c r="C223" s="27" t="s">
        <v>600</v>
      </c>
    </row>
    <row r="224" spans="1:3" ht="24" x14ac:dyDescent="0.25">
      <c r="A224" s="16" t="str">
        <f t="shared" si="4"/>
        <v>ARL Posgrado Facultad de Ingeniería</v>
      </c>
      <c r="B224" s="26" t="s">
        <v>601</v>
      </c>
      <c r="C224" s="27" t="s">
        <v>602</v>
      </c>
    </row>
    <row r="225" spans="1:3" ht="24" x14ac:dyDescent="0.25">
      <c r="A225" s="16" t="str">
        <f t="shared" si="4"/>
        <v>ARL Posgrado Facultad de Ciencias y Educación</v>
      </c>
      <c r="B225" s="26" t="s">
        <v>603</v>
      </c>
      <c r="C225" s="27" t="s">
        <v>604</v>
      </c>
    </row>
    <row r="226" spans="1:3" ht="36" x14ac:dyDescent="0.25">
      <c r="A226" s="16" t="str">
        <f t="shared" si="4"/>
        <v>ARL Posgrado Facultad de Medio Ambiente y Recursos Naturales</v>
      </c>
      <c r="B226" s="26" t="s">
        <v>605</v>
      </c>
      <c r="C226" s="27" t="s">
        <v>606</v>
      </c>
    </row>
    <row r="227" spans="1:3" ht="24" x14ac:dyDescent="0.25">
      <c r="A227" s="16" t="str">
        <f t="shared" si="4"/>
        <v>ARL Posgrado Facultad Tecnológica</v>
      </c>
      <c r="B227" s="26" t="s">
        <v>607</v>
      </c>
      <c r="C227" s="27" t="s">
        <v>608</v>
      </c>
    </row>
    <row r="228" spans="1:3" ht="24" x14ac:dyDescent="0.25">
      <c r="A228" s="16" t="str">
        <f t="shared" si="4"/>
        <v>ARL Posgrado Facultad Artes ASAB</v>
      </c>
      <c r="B228" s="26" t="s">
        <v>609</v>
      </c>
      <c r="C228" s="27" t="s">
        <v>610</v>
      </c>
    </row>
    <row r="229" spans="1:3" ht="36" x14ac:dyDescent="0.25">
      <c r="A229" s="16" t="str">
        <f t="shared" si="4"/>
        <v>ARL Posgrado Facultad de Ciencias Matemáticas y Naturales</v>
      </c>
      <c r="B229" s="26" t="s">
        <v>611</v>
      </c>
      <c r="C229" s="27" t="s">
        <v>612</v>
      </c>
    </row>
    <row r="230" spans="1:3" ht="24" x14ac:dyDescent="0.25">
      <c r="A230" s="16" t="str">
        <f t="shared" si="4"/>
        <v>ICBF Pregrado Facultad Ingeniería</v>
      </c>
      <c r="B230" s="26" t="s">
        <v>613</v>
      </c>
      <c r="C230" s="27" t="s">
        <v>614</v>
      </c>
    </row>
    <row r="231" spans="1:3" ht="24" x14ac:dyDescent="0.25">
      <c r="A231" s="16" t="str">
        <f t="shared" si="4"/>
        <v>ICBF Pregrado Facultad Ciencias y Educación</v>
      </c>
      <c r="B231" s="26" t="s">
        <v>615</v>
      </c>
      <c r="C231" s="27" t="s">
        <v>616</v>
      </c>
    </row>
    <row r="232" spans="1:3" ht="36" x14ac:dyDescent="0.25">
      <c r="A232" s="16" t="str">
        <f t="shared" si="4"/>
        <v>ICBF Pregrado Facultad Medio Ambiente y Recursos Naturales</v>
      </c>
      <c r="B232" s="26" t="s">
        <v>617</v>
      </c>
      <c r="C232" s="27" t="s">
        <v>618</v>
      </c>
    </row>
    <row r="233" spans="1:3" ht="24" x14ac:dyDescent="0.25">
      <c r="A233" s="16" t="str">
        <f t="shared" si="4"/>
        <v>ICBF Pregrado Facultad Tecnológica</v>
      </c>
      <c r="B233" s="26" t="s">
        <v>619</v>
      </c>
      <c r="C233" s="27" t="s">
        <v>620</v>
      </c>
    </row>
    <row r="234" spans="1:3" ht="24" x14ac:dyDescent="0.25">
      <c r="A234" s="16" t="str">
        <f t="shared" si="4"/>
        <v>ICBF Pregrado Facultad Artes ASAB</v>
      </c>
      <c r="B234" s="26" t="s">
        <v>621</v>
      </c>
      <c r="C234" s="27" t="s">
        <v>622</v>
      </c>
    </row>
    <row r="235" spans="1:3" x14ac:dyDescent="0.25">
      <c r="A235" s="16" t="str">
        <f t="shared" si="4"/>
        <v>ICBF Pregrado Ilud</v>
      </c>
      <c r="B235" s="26" t="s">
        <v>623</v>
      </c>
      <c r="C235" s="27" t="s">
        <v>624</v>
      </c>
    </row>
    <row r="236" spans="1:3" ht="36" x14ac:dyDescent="0.25">
      <c r="A236" s="16" t="str">
        <f t="shared" si="4"/>
        <v>ICBF Pregrado Facultad de Ciencias Matemáticas y Naturales</v>
      </c>
      <c r="B236" s="26" t="s">
        <v>625</v>
      </c>
      <c r="C236" s="27" t="s">
        <v>626</v>
      </c>
    </row>
    <row r="237" spans="1:3" ht="24" x14ac:dyDescent="0.25">
      <c r="A237" s="16" t="str">
        <f t="shared" si="4"/>
        <v>ICBF Pregrado Facultad de Ciencias de la Salud</v>
      </c>
      <c r="B237" s="26" t="s">
        <v>627</v>
      </c>
      <c r="C237" s="27" t="s">
        <v>628</v>
      </c>
    </row>
    <row r="238" spans="1:3" ht="24" x14ac:dyDescent="0.25">
      <c r="A238" s="16" t="str">
        <f t="shared" si="4"/>
        <v>ICBF Posgrado Facultad Ingeniería</v>
      </c>
      <c r="B238" s="26" t="s">
        <v>629</v>
      </c>
      <c r="C238" s="27" t="s">
        <v>630</v>
      </c>
    </row>
    <row r="239" spans="1:3" ht="24" x14ac:dyDescent="0.25">
      <c r="A239" s="16" t="str">
        <f t="shared" si="4"/>
        <v>ICBF Posgrado Facultad Ciencias y Educación</v>
      </c>
      <c r="B239" s="26" t="s">
        <v>631</v>
      </c>
      <c r="C239" s="27" t="s">
        <v>632</v>
      </c>
    </row>
    <row r="240" spans="1:3" ht="36" x14ac:dyDescent="0.25">
      <c r="A240" s="16" t="str">
        <f t="shared" si="4"/>
        <v>ICBF Posgrado Facultad Medio Ambiente y Recursos Naturales</v>
      </c>
      <c r="B240" s="26" t="s">
        <v>633</v>
      </c>
      <c r="C240" s="27" t="s">
        <v>634</v>
      </c>
    </row>
    <row r="241" spans="1:3" ht="24" x14ac:dyDescent="0.25">
      <c r="A241" s="16" t="str">
        <f t="shared" si="4"/>
        <v>ICBF Posgrado Facultad Tecnológica</v>
      </c>
      <c r="B241" s="26" t="s">
        <v>635</v>
      </c>
      <c r="C241" s="27" t="s">
        <v>636</v>
      </c>
    </row>
    <row r="242" spans="1:3" ht="24" x14ac:dyDescent="0.25">
      <c r="A242" s="16" t="str">
        <f t="shared" si="4"/>
        <v>ICBF Posgrado Facultad Artes ASAB</v>
      </c>
      <c r="B242" s="26" t="s">
        <v>637</v>
      </c>
      <c r="C242" s="27" t="s">
        <v>638</v>
      </c>
    </row>
    <row r="243" spans="1:3" ht="36" x14ac:dyDescent="0.25">
      <c r="A243" s="16" t="str">
        <f t="shared" si="4"/>
        <v>ICBF Posgrado Facultad de Ciencias Matemáticas y Naturales</v>
      </c>
      <c r="B243" s="26" t="s">
        <v>639</v>
      </c>
      <c r="C243" s="27" t="s">
        <v>640</v>
      </c>
    </row>
    <row r="244" spans="1:3" ht="36" x14ac:dyDescent="0.25">
      <c r="A244" s="16" t="str">
        <f t="shared" si="4"/>
        <v>Maquinaria de informática y sus partes, piezas y accesorios</v>
      </c>
      <c r="B244" s="28" t="s">
        <v>148</v>
      </c>
      <c r="C244" s="28" t="s">
        <v>149</v>
      </c>
    </row>
    <row r="245" spans="1:3" x14ac:dyDescent="0.25">
      <c r="A245" s="16" t="str">
        <f t="shared" si="4"/>
        <v>Instrumentos musicales</v>
      </c>
      <c r="B245" s="28" t="s">
        <v>641</v>
      </c>
      <c r="C245" s="28" t="s">
        <v>642</v>
      </c>
    </row>
    <row r="246" spans="1:3" x14ac:dyDescent="0.25">
      <c r="A246" s="16" t="str">
        <f t="shared" si="4"/>
        <v>Artículos de deporte</v>
      </c>
      <c r="B246" s="28" t="s">
        <v>643</v>
      </c>
      <c r="C246" s="28" t="s">
        <v>644</v>
      </c>
    </row>
    <row r="247" spans="1:3" x14ac:dyDescent="0.25">
      <c r="A247" s="16" t="str">
        <f t="shared" si="4"/>
        <v>Paquetes de software</v>
      </c>
      <c r="B247" s="29" t="s">
        <v>150</v>
      </c>
      <c r="C247" s="29" t="s">
        <v>151</v>
      </c>
    </row>
    <row r="248" spans="1:3" x14ac:dyDescent="0.25">
      <c r="A248" s="16" t="str">
        <f t="shared" si="4"/>
        <v>Uniformes de Trabajo</v>
      </c>
      <c r="B248" s="29" t="s">
        <v>645</v>
      </c>
      <c r="C248" s="29" t="s">
        <v>646</v>
      </c>
    </row>
    <row r="249" spans="1:3" ht="24" x14ac:dyDescent="0.25">
      <c r="A249" s="16" t="str">
        <f t="shared" si="4"/>
        <v>Pastas o pulpas de otras fibras n.c.p. para papel</v>
      </c>
      <c r="B249" s="29" t="s">
        <v>647</v>
      </c>
      <c r="C249" s="29" t="s">
        <v>152</v>
      </c>
    </row>
    <row r="250" spans="1:3" ht="72" x14ac:dyDescent="0.25">
      <c r="A250" s="16" t="str">
        <f t="shared" si="4"/>
        <v>Planchas de impresión fotograbadas y láminas zincograbadas y demás productos del fotograbado y zincograbado</v>
      </c>
      <c r="B250" s="26" t="s">
        <v>648</v>
      </c>
      <c r="C250" s="26" t="s">
        <v>153</v>
      </c>
    </row>
    <row r="251" spans="1:3" x14ac:dyDescent="0.25">
      <c r="A251" s="16" t="str">
        <f t="shared" si="4"/>
        <v>Gasolina motor corriente</v>
      </c>
      <c r="B251" s="26" t="s">
        <v>649</v>
      </c>
      <c r="C251" s="26" t="s">
        <v>154</v>
      </c>
    </row>
    <row r="252" spans="1:3" ht="24" x14ac:dyDescent="0.25">
      <c r="A252" s="16" t="str">
        <f t="shared" si="4"/>
        <v>Diésel oil ACPM (fuel gas gasoil marine gas)</v>
      </c>
      <c r="B252" s="28" t="s">
        <v>650</v>
      </c>
      <c r="C252" s="29" t="s">
        <v>155</v>
      </c>
    </row>
    <row r="253" spans="1:3" ht="36" x14ac:dyDescent="0.25">
      <c r="A253" s="16" t="str">
        <f t="shared" si="4"/>
        <v>Otros medicamentos n.c.p. para uso humano terapéutico o profiláctico</v>
      </c>
      <c r="B253" s="27" t="s">
        <v>651</v>
      </c>
      <c r="C253" s="27" t="s">
        <v>156</v>
      </c>
    </row>
    <row r="254" spans="1:3" ht="36" x14ac:dyDescent="0.25">
      <c r="A254" s="16" t="str">
        <f t="shared" si="4"/>
        <v>Recubrimientos de material plástico para pisos</v>
      </c>
      <c r="B254" s="26" t="s">
        <v>652</v>
      </c>
      <c r="C254" s="26" t="s">
        <v>653</v>
      </c>
    </row>
    <row r="255" spans="1:3" ht="24" x14ac:dyDescent="0.25">
      <c r="A255" s="16" t="str">
        <f t="shared" si="4"/>
        <v>Señales en material plástico</v>
      </c>
      <c r="B255" s="26" t="s">
        <v>654</v>
      </c>
      <c r="C255" s="26" t="s">
        <v>655</v>
      </c>
    </row>
    <row r="256" spans="1:3" ht="36" x14ac:dyDescent="0.25">
      <c r="A256" s="16" t="str">
        <f t="shared" si="4"/>
        <v>Cartuchos plásticos para impresora de computador</v>
      </c>
      <c r="B256" s="26" t="s">
        <v>656</v>
      </c>
      <c r="C256" s="26" t="s">
        <v>157</v>
      </c>
    </row>
    <row r="257" spans="1:3" ht="24" x14ac:dyDescent="0.25">
      <c r="A257" s="16" t="str">
        <f t="shared" si="4"/>
        <v>Artículos n.c.p. para protección</v>
      </c>
      <c r="B257" s="29" t="s">
        <v>657</v>
      </c>
      <c r="C257" s="29" t="s">
        <v>158</v>
      </c>
    </row>
    <row r="258" spans="1:3" x14ac:dyDescent="0.25">
      <c r="A258" s="16" t="str">
        <f t="shared" si="4"/>
        <v>Herramientas de mano</v>
      </c>
      <c r="B258" s="28" t="s">
        <v>658</v>
      </c>
      <c r="C258" s="28" t="s">
        <v>659</v>
      </c>
    </row>
    <row r="259" spans="1:3" ht="24" x14ac:dyDescent="0.25">
      <c r="A259" s="16" t="str">
        <f t="shared" si="4"/>
        <v>Articulos n.c.p. de metal moldeado</v>
      </c>
      <c r="B259" s="28" t="s">
        <v>660</v>
      </c>
      <c r="C259" s="28" t="s">
        <v>159</v>
      </c>
    </row>
    <row r="260" spans="1:3" ht="24" x14ac:dyDescent="0.25">
      <c r="A260" s="16" t="str">
        <f t="shared" si="4"/>
        <v>Artículos n.c.p. de ferretería y cerrajería</v>
      </c>
      <c r="B260" s="28" t="s">
        <v>661</v>
      </c>
      <c r="C260" s="28" t="s">
        <v>160</v>
      </c>
    </row>
    <row r="261" spans="1:3" ht="156" x14ac:dyDescent="0.25">
      <c r="A261" s="16" t="str">
        <f t="shared" si="4"/>
        <v>Calentadores de agua instantáneos o de acumulación y calentadores de inmersión, aparatos eléctricos de calefacción de espacios y aparatos eléctricos de calefacción del suelo, hornos, cocinillas, planchas de cocina, calentadores eléctricos anulares, parrillas y asadores</v>
      </c>
      <c r="B261" s="28" t="s">
        <v>662</v>
      </c>
      <c r="C261" s="28" t="s">
        <v>663</v>
      </c>
    </row>
    <row r="262" spans="1:3" ht="24" x14ac:dyDescent="0.25">
      <c r="A262" s="16" t="str">
        <f t="shared" si="4"/>
        <v>Máquinas y material de oficina n.c.p.</v>
      </c>
      <c r="B262" s="28" t="s">
        <v>664</v>
      </c>
      <c r="C262" s="28" t="s">
        <v>665</v>
      </c>
    </row>
    <row r="263" spans="1:3" ht="24" x14ac:dyDescent="0.25">
      <c r="A263" s="16" t="str">
        <f t="shared" si="4"/>
        <v>Equipos transmisores de radiodifusión</v>
      </c>
      <c r="B263" s="28" t="s">
        <v>666</v>
      </c>
      <c r="C263" s="28" t="s">
        <v>667</v>
      </c>
    </row>
    <row r="264" spans="1:3" ht="108" x14ac:dyDescent="0.25">
      <c r="A264" s="16" t="str">
        <f t="shared" si="4"/>
        <v>Micrófonos y sus soportes, altavoces, auriculares, audífonos y conjuntos combinados de micrófono/altavoz, amplificadores eléctricos de audiofrecuencia, equipos eléctricos para amplificación de sonido</v>
      </c>
      <c r="B264" s="28" t="s">
        <v>668</v>
      </c>
      <c r="C264" s="29" t="s">
        <v>669</v>
      </c>
    </row>
    <row r="265" spans="1:3" ht="24" x14ac:dyDescent="0.25">
      <c r="A265" s="16" t="str">
        <f t="shared" si="4"/>
        <v>Servicios de instalación de vidrios y ventanas</v>
      </c>
      <c r="B265" s="26" t="s">
        <v>670</v>
      </c>
      <c r="C265" s="26" t="s">
        <v>161</v>
      </c>
    </row>
    <row r="266" spans="1:3" ht="36" x14ac:dyDescent="0.25">
      <c r="A266" s="16" t="str">
        <f t="shared" si="4"/>
        <v>Alojamiento; servicios de suministros de comidas y bebidas</v>
      </c>
      <c r="B266" s="29" t="s">
        <v>671</v>
      </c>
      <c r="C266" s="29" t="s">
        <v>162</v>
      </c>
    </row>
    <row r="267" spans="1:3" x14ac:dyDescent="0.25">
      <c r="A267" s="16" t="str">
        <f t="shared" si="4"/>
        <v>Apoyo alimentario</v>
      </c>
      <c r="B267" s="26" t="s">
        <v>672</v>
      </c>
      <c r="C267" s="26" t="s">
        <v>163</v>
      </c>
    </row>
    <row r="268" spans="1:3" ht="36" x14ac:dyDescent="0.25">
      <c r="A268" s="16" t="str">
        <f t="shared" si="4"/>
        <v>Servicios de transporte terrestre local regular de pasajeros</v>
      </c>
      <c r="B268" s="29" t="s">
        <v>673</v>
      </c>
      <c r="C268" s="29" t="s">
        <v>674</v>
      </c>
    </row>
    <row r="269" spans="1:3" ht="60" x14ac:dyDescent="0.25">
      <c r="A269" s="16" t="str">
        <f t="shared" si="4"/>
        <v>Servicios de transporte terrestre de pasajeros, diferente del transporte local y turístico de pasajeros</v>
      </c>
      <c r="B269" s="29" t="s">
        <v>675</v>
      </c>
      <c r="C269" s="30" t="s">
        <v>164</v>
      </c>
    </row>
    <row r="270" spans="1:3" ht="48" x14ac:dyDescent="0.25">
      <c r="A270" s="16" t="str">
        <f t="shared" si="4"/>
        <v>Servicios de transporte aéreo de pasajeros, excepto los servicios de aerotaxi</v>
      </c>
      <c r="B270" s="29" t="s">
        <v>676</v>
      </c>
      <c r="C270" s="30" t="s">
        <v>165</v>
      </c>
    </row>
    <row r="271" spans="1:3" ht="48" x14ac:dyDescent="0.25">
      <c r="A271" s="16" t="str">
        <f t="shared" ref="A271:A277" si="5">+C271</f>
        <v>Servicios de mudanza de muebles domésticos y de oficina y otros menajes</v>
      </c>
      <c r="B271" s="26" t="s">
        <v>677</v>
      </c>
      <c r="C271" s="26" t="s">
        <v>166</v>
      </c>
    </row>
    <row r="272" spans="1:3" ht="24" x14ac:dyDescent="0.25">
      <c r="A272" s="16" t="str">
        <f t="shared" si="5"/>
        <v>Servicios locales de mensajería nacional</v>
      </c>
      <c r="B272" s="29" t="s">
        <v>678</v>
      </c>
      <c r="C272" s="29" t="s">
        <v>167</v>
      </c>
    </row>
    <row r="273" spans="1:3" ht="36" x14ac:dyDescent="0.25">
      <c r="A273" s="16" t="str">
        <f t="shared" si="5"/>
        <v>Afiliación ARL Estudiantes en pasantía y Contratistas</v>
      </c>
      <c r="B273" s="31" t="s">
        <v>679</v>
      </c>
      <c r="C273" s="31" t="s">
        <v>168</v>
      </c>
    </row>
    <row r="274" spans="1:3" ht="36" x14ac:dyDescent="0.25">
      <c r="A274" s="16" t="str">
        <f t="shared" si="5"/>
        <v>Servicios de planes complementarios de salud</v>
      </c>
      <c r="B274" s="26" t="s">
        <v>680</v>
      </c>
      <c r="C274" s="26" t="s">
        <v>169</v>
      </c>
    </row>
    <row r="275" spans="1:3" ht="36" x14ac:dyDescent="0.25">
      <c r="A275" s="16" t="str">
        <f t="shared" si="5"/>
        <v>Servicio de seguro obligatorio de accidentes de tránsito (SOAT)</v>
      </c>
      <c r="B275" s="26" t="s">
        <v>681</v>
      </c>
      <c r="C275" s="26" t="s">
        <v>170</v>
      </c>
    </row>
    <row r="276" spans="1:3" ht="24" x14ac:dyDescent="0.25">
      <c r="A276" s="16" t="str">
        <f t="shared" si="5"/>
        <v>Servicios de seguros de vehículos automotores</v>
      </c>
      <c r="B276" s="26" t="s">
        <v>682</v>
      </c>
      <c r="C276" s="26" t="s">
        <v>171</v>
      </c>
    </row>
    <row r="277" spans="1:3" ht="36" x14ac:dyDescent="0.25">
      <c r="A277" s="16" t="str">
        <f t="shared" si="5"/>
        <v>Servicios de seguros contra incendio, terremoto o sustracción</v>
      </c>
      <c r="B277" s="26" t="s">
        <v>683</v>
      </c>
      <c r="C277" s="26" t="s">
        <v>172</v>
      </c>
    </row>
    <row r="278" spans="1:3" ht="36" x14ac:dyDescent="0.25">
      <c r="B278" s="26" t="s">
        <v>684</v>
      </c>
      <c r="C278" s="26" t="s">
        <v>173</v>
      </c>
    </row>
    <row r="279" spans="1:3" ht="24" x14ac:dyDescent="0.25">
      <c r="B279" s="31" t="s">
        <v>685</v>
      </c>
      <c r="C279" s="31" t="s">
        <v>174</v>
      </c>
    </row>
    <row r="280" spans="1:3" ht="96" x14ac:dyDescent="0.25">
      <c r="B280" s="29" t="s">
        <v>686</v>
      </c>
      <c r="C280" s="29" t="s">
        <v>175</v>
      </c>
    </row>
    <row r="281" spans="1:3" ht="36" x14ac:dyDescent="0.25">
      <c r="B281" s="29" t="s">
        <v>687</v>
      </c>
      <c r="C281" s="29" t="s">
        <v>688</v>
      </c>
    </row>
    <row r="282" spans="1:3" ht="36" x14ac:dyDescent="0.25">
      <c r="B282" s="31" t="s">
        <v>689</v>
      </c>
      <c r="C282" s="26" t="s">
        <v>176</v>
      </c>
    </row>
    <row r="283" spans="1:3" ht="48" x14ac:dyDescent="0.25">
      <c r="B283" s="29" t="s">
        <v>690</v>
      </c>
      <c r="C283" s="29" t="s">
        <v>177</v>
      </c>
    </row>
    <row r="284" spans="1:3" ht="60" x14ac:dyDescent="0.25">
      <c r="B284" s="26" t="s">
        <v>691</v>
      </c>
      <c r="C284" s="26" t="s">
        <v>178</v>
      </c>
    </row>
    <row r="285" spans="1:3" ht="36" x14ac:dyDescent="0.25">
      <c r="B285" s="29" t="s">
        <v>692</v>
      </c>
      <c r="C285" s="29" t="s">
        <v>179</v>
      </c>
    </row>
    <row r="286" spans="1:3" ht="24" x14ac:dyDescent="0.25">
      <c r="B286" s="26" t="s">
        <v>693</v>
      </c>
      <c r="C286" s="26" t="s">
        <v>180</v>
      </c>
    </row>
    <row r="287" spans="1:3" ht="24" x14ac:dyDescent="0.25">
      <c r="B287" s="29" t="s">
        <v>694</v>
      </c>
      <c r="C287" s="29" t="s">
        <v>181</v>
      </c>
    </row>
    <row r="288" spans="1:3" ht="36" x14ac:dyDescent="0.25">
      <c r="B288" s="29" t="s">
        <v>695</v>
      </c>
      <c r="C288" s="29" t="s">
        <v>182</v>
      </c>
    </row>
    <row r="289" spans="2:3" ht="48" x14ac:dyDescent="0.25">
      <c r="B289" s="29" t="s">
        <v>696</v>
      </c>
      <c r="C289" s="26" t="s">
        <v>183</v>
      </c>
    </row>
    <row r="290" spans="2:3" ht="48" x14ac:dyDescent="0.25">
      <c r="B290" s="29" t="s">
        <v>697</v>
      </c>
      <c r="C290" s="26" t="s">
        <v>184</v>
      </c>
    </row>
    <row r="291" spans="2:3" ht="48" x14ac:dyDescent="0.25">
      <c r="B291" s="29" t="s">
        <v>698</v>
      </c>
      <c r="C291" s="29" t="s">
        <v>185</v>
      </c>
    </row>
    <row r="292" spans="2:3" ht="48" x14ac:dyDescent="0.25">
      <c r="B292" s="29" t="s">
        <v>699</v>
      </c>
      <c r="C292" s="26" t="s">
        <v>186</v>
      </c>
    </row>
    <row r="293" spans="2:3" ht="60" x14ac:dyDescent="0.25">
      <c r="B293" s="29" t="s">
        <v>700</v>
      </c>
      <c r="C293" s="26" t="s">
        <v>187</v>
      </c>
    </row>
    <row r="294" spans="2:3" ht="48" x14ac:dyDescent="0.25">
      <c r="B294" s="29" t="s">
        <v>701</v>
      </c>
      <c r="C294" s="26" t="s">
        <v>188</v>
      </c>
    </row>
    <row r="295" spans="2:3" ht="48" x14ac:dyDescent="0.25">
      <c r="B295" s="29" t="s">
        <v>702</v>
      </c>
      <c r="C295" s="29" t="s">
        <v>189</v>
      </c>
    </row>
    <row r="296" spans="2:3" ht="48" x14ac:dyDescent="0.25">
      <c r="B296" s="29" t="s">
        <v>703</v>
      </c>
      <c r="C296" s="29" t="s">
        <v>190</v>
      </c>
    </row>
    <row r="297" spans="2:3" ht="36" x14ac:dyDescent="0.25">
      <c r="B297" s="29" t="s">
        <v>704</v>
      </c>
      <c r="C297" s="26" t="s">
        <v>705</v>
      </c>
    </row>
    <row r="298" spans="2:3" ht="48" x14ac:dyDescent="0.25">
      <c r="B298" s="29" t="s">
        <v>706</v>
      </c>
      <c r="C298" s="26" t="s">
        <v>707</v>
      </c>
    </row>
    <row r="299" spans="2:3" ht="60" x14ac:dyDescent="0.25">
      <c r="B299" s="29" t="s">
        <v>708</v>
      </c>
      <c r="C299" s="26" t="s">
        <v>191</v>
      </c>
    </row>
    <row r="300" spans="2:3" ht="48" x14ac:dyDescent="0.25">
      <c r="B300" s="29" t="s">
        <v>709</v>
      </c>
      <c r="C300" s="26" t="s">
        <v>710</v>
      </c>
    </row>
    <row r="301" spans="2:3" ht="48" x14ac:dyDescent="0.25">
      <c r="B301" s="29" t="s">
        <v>711</v>
      </c>
      <c r="C301" s="26" t="s">
        <v>712</v>
      </c>
    </row>
    <row r="302" spans="2:3" ht="36" x14ac:dyDescent="0.25">
      <c r="B302" s="29" t="s">
        <v>713</v>
      </c>
      <c r="C302" s="29" t="s">
        <v>192</v>
      </c>
    </row>
    <row r="303" spans="2:3" ht="36" x14ac:dyDescent="0.25">
      <c r="B303" s="29" t="s">
        <v>714</v>
      </c>
      <c r="C303" s="29" t="s">
        <v>193</v>
      </c>
    </row>
    <row r="304" spans="2:3" ht="36" x14ac:dyDescent="0.25">
      <c r="B304" s="29" t="s">
        <v>715</v>
      </c>
      <c r="C304" s="29" t="s">
        <v>194</v>
      </c>
    </row>
    <row r="305" spans="2:3" ht="24" x14ac:dyDescent="0.25">
      <c r="B305" s="29" t="s">
        <v>716</v>
      </c>
      <c r="C305" s="29" t="s">
        <v>195</v>
      </c>
    </row>
    <row r="306" spans="2:3" ht="48" x14ac:dyDescent="0.25">
      <c r="B306" s="29" t="s">
        <v>717</v>
      </c>
      <c r="C306" s="29" t="s">
        <v>196</v>
      </c>
    </row>
    <row r="307" spans="2:3" ht="48" x14ac:dyDescent="0.25">
      <c r="B307" s="29" t="s">
        <v>718</v>
      </c>
      <c r="C307" s="29" t="s">
        <v>197</v>
      </c>
    </row>
    <row r="308" spans="2:3" ht="24" x14ac:dyDescent="0.25">
      <c r="B308" s="26" t="s">
        <v>719</v>
      </c>
      <c r="C308" s="26" t="s">
        <v>198</v>
      </c>
    </row>
    <row r="309" spans="2:3" ht="24" x14ac:dyDescent="0.25">
      <c r="B309" s="26" t="s">
        <v>720</v>
      </c>
      <c r="C309" s="26" t="s">
        <v>199</v>
      </c>
    </row>
    <row r="310" spans="2:3" ht="24" x14ac:dyDescent="0.25">
      <c r="B310" s="26" t="s">
        <v>721</v>
      </c>
      <c r="C310" s="26" t="s">
        <v>200</v>
      </c>
    </row>
    <row r="311" spans="2:3" ht="24" x14ac:dyDescent="0.25">
      <c r="B311" s="26" t="s">
        <v>722</v>
      </c>
      <c r="C311" s="26" t="s">
        <v>201</v>
      </c>
    </row>
    <row r="312" spans="2:3" ht="48" x14ac:dyDescent="0.25">
      <c r="B312" s="29" t="s">
        <v>723</v>
      </c>
      <c r="C312" s="29" t="s">
        <v>202</v>
      </c>
    </row>
    <row r="313" spans="2:3" ht="24" x14ac:dyDescent="0.25">
      <c r="B313" s="31" t="s">
        <v>724</v>
      </c>
      <c r="C313" s="31" t="s">
        <v>203</v>
      </c>
    </row>
    <row r="314" spans="2:3" ht="24" x14ac:dyDescent="0.25">
      <c r="B314" s="31" t="s">
        <v>725</v>
      </c>
      <c r="C314" s="31" t="s">
        <v>204</v>
      </c>
    </row>
    <row r="315" spans="2:3" ht="36" x14ac:dyDescent="0.25">
      <c r="B315" s="30" t="s">
        <v>726</v>
      </c>
      <c r="C315" s="30" t="s">
        <v>205</v>
      </c>
    </row>
    <row r="316" spans="2:3" ht="24" x14ac:dyDescent="0.25">
      <c r="B316" s="31" t="s">
        <v>727</v>
      </c>
      <c r="C316" s="31" t="s">
        <v>206</v>
      </c>
    </row>
    <row r="317" spans="2:3" ht="24" x14ac:dyDescent="0.25">
      <c r="B317" s="31" t="s">
        <v>728</v>
      </c>
      <c r="C317" s="31" t="s">
        <v>207</v>
      </c>
    </row>
    <row r="318" spans="2:3" ht="48" x14ac:dyDescent="0.25">
      <c r="B318" s="31" t="s">
        <v>729</v>
      </c>
      <c r="C318" s="31" t="s">
        <v>208</v>
      </c>
    </row>
    <row r="319" spans="2:3" ht="36" x14ac:dyDescent="0.25">
      <c r="B319" s="29" t="s">
        <v>730</v>
      </c>
      <c r="C319" s="29" t="s">
        <v>209</v>
      </c>
    </row>
    <row r="320" spans="2:3" x14ac:dyDescent="0.25">
      <c r="B320" s="29" t="s">
        <v>731</v>
      </c>
      <c r="C320" s="29" t="s">
        <v>210</v>
      </c>
    </row>
    <row r="321" spans="2:3" ht="36" x14ac:dyDescent="0.25">
      <c r="B321" s="29" t="s">
        <v>732</v>
      </c>
      <c r="C321" s="29" t="s">
        <v>211</v>
      </c>
    </row>
    <row r="322" spans="2:3" ht="36" x14ac:dyDescent="0.25">
      <c r="B322" s="26" t="s">
        <v>733</v>
      </c>
      <c r="C322" s="26" t="s">
        <v>212</v>
      </c>
    </row>
    <row r="323" spans="2:3" ht="36" x14ac:dyDescent="0.25">
      <c r="B323" s="26" t="s">
        <v>734</v>
      </c>
      <c r="C323" s="26" t="s">
        <v>213</v>
      </c>
    </row>
    <row r="324" spans="2:3" ht="36" x14ac:dyDescent="0.25">
      <c r="B324" s="26" t="s">
        <v>735</v>
      </c>
      <c r="C324" s="26" t="s">
        <v>214</v>
      </c>
    </row>
    <row r="325" spans="2:3" ht="108" x14ac:dyDescent="0.25">
      <c r="B325" s="26" t="s">
        <v>736</v>
      </c>
      <c r="C325" s="32" t="s">
        <v>215</v>
      </c>
    </row>
    <row r="326" spans="2:3" ht="60" x14ac:dyDescent="0.25">
      <c r="B326" s="33" t="s">
        <v>737</v>
      </c>
      <c r="C326" s="34" t="s">
        <v>216</v>
      </c>
    </row>
    <row r="327" spans="2:3" ht="60" x14ac:dyDescent="0.25">
      <c r="B327" s="33" t="s">
        <v>738</v>
      </c>
      <c r="C327" s="34" t="s">
        <v>217</v>
      </c>
    </row>
    <row r="328" spans="2:3" ht="48" x14ac:dyDescent="0.25">
      <c r="B328" s="26" t="s">
        <v>739</v>
      </c>
      <c r="C328" s="26" t="s">
        <v>218</v>
      </c>
    </row>
    <row r="329" spans="2:3" ht="48" x14ac:dyDescent="0.25">
      <c r="B329" s="26" t="s">
        <v>740</v>
      </c>
      <c r="C329" s="26" t="s">
        <v>219</v>
      </c>
    </row>
    <row r="330" spans="2:3" ht="60" x14ac:dyDescent="0.25">
      <c r="B330" s="26" t="s">
        <v>741</v>
      </c>
      <c r="C330" s="32" t="s">
        <v>220</v>
      </c>
    </row>
    <row r="331" spans="2:3" ht="48" x14ac:dyDescent="0.25">
      <c r="B331" s="26" t="s">
        <v>742</v>
      </c>
      <c r="C331" s="32" t="s">
        <v>221</v>
      </c>
    </row>
    <row r="332" spans="2:3" ht="60" x14ac:dyDescent="0.25">
      <c r="B332" s="26" t="s">
        <v>743</v>
      </c>
      <c r="C332" s="32" t="s">
        <v>222</v>
      </c>
    </row>
    <row r="333" spans="2:3" ht="72" x14ac:dyDescent="0.25">
      <c r="B333" s="26" t="s">
        <v>744</v>
      </c>
      <c r="C333" s="32" t="s">
        <v>223</v>
      </c>
    </row>
    <row r="334" spans="2:3" ht="72" x14ac:dyDescent="0.25">
      <c r="B334" s="26" t="s">
        <v>745</v>
      </c>
      <c r="C334" s="32" t="s">
        <v>224</v>
      </c>
    </row>
    <row r="335" spans="2:3" ht="84" x14ac:dyDescent="0.25">
      <c r="B335" s="26" t="s">
        <v>746</v>
      </c>
      <c r="C335" s="32" t="s">
        <v>225</v>
      </c>
    </row>
    <row r="336" spans="2:3" ht="72" x14ac:dyDescent="0.25">
      <c r="B336" s="26" t="s">
        <v>747</v>
      </c>
      <c r="C336" s="32" t="s">
        <v>226</v>
      </c>
    </row>
    <row r="337" spans="2:3" ht="72" x14ac:dyDescent="0.25">
      <c r="B337" s="26" t="s">
        <v>748</v>
      </c>
      <c r="C337" s="32" t="s">
        <v>227</v>
      </c>
    </row>
    <row r="338" spans="2:3" ht="48" x14ac:dyDescent="0.25">
      <c r="B338" s="26" t="s">
        <v>749</v>
      </c>
      <c r="C338" s="32" t="s">
        <v>750</v>
      </c>
    </row>
    <row r="339" spans="2:3" ht="48" x14ac:dyDescent="0.25">
      <c r="B339" s="26" t="s">
        <v>751</v>
      </c>
      <c r="C339" s="32" t="s">
        <v>752</v>
      </c>
    </row>
    <row r="340" spans="2:3" x14ac:dyDescent="0.25">
      <c r="B340" s="33" t="s">
        <v>753</v>
      </c>
      <c r="C340" s="29" t="s">
        <v>228</v>
      </c>
    </row>
    <row r="341" spans="2:3" ht="24" x14ac:dyDescent="0.25">
      <c r="B341" s="33" t="s">
        <v>754</v>
      </c>
      <c r="C341" s="29" t="s">
        <v>229</v>
      </c>
    </row>
    <row r="342" spans="2:3" ht="48" x14ac:dyDescent="0.25">
      <c r="B342" s="26" t="s">
        <v>755</v>
      </c>
      <c r="C342" s="26" t="s">
        <v>230</v>
      </c>
    </row>
    <row r="343" spans="2:3" ht="24" x14ac:dyDescent="0.25">
      <c r="B343" s="26" t="s">
        <v>756</v>
      </c>
      <c r="C343" s="26" t="s">
        <v>231</v>
      </c>
    </row>
    <row r="344" spans="2:3" x14ac:dyDescent="0.25">
      <c r="B344" s="26" t="s">
        <v>757</v>
      </c>
      <c r="C344" s="26" t="s">
        <v>232</v>
      </c>
    </row>
    <row r="345" spans="2:3" x14ac:dyDescent="0.25">
      <c r="B345" s="26" t="s">
        <v>758</v>
      </c>
      <c r="C345" s="26" t="s">
        <v>233</v>
      </c>
    </row>
    <row r="346" spans="2:3" ht="24" x14ac:dyDescent="0.25">
      <c r="B346" s="26" t="s">
        <v>759</v>
      </c>
      <c r="C346" s="26" t="s">
        <v>234</v>
      </c>
    </row>
    <row r="347" spans="2:3" ht="24" x14ac:dyDescent="0.25">
      <c r="B347" s="26" t="s">
        <v>760</v>
      </c>
      <c r="C347" s="26" t="s">
        <v>235</v>
      </c>
    </row>
    <row r="348" spans="2:3" ht="36" x14ac:dyDescent="0.25">
      <c r="B348" s="26" t="s">
        <v>761</v>
      </c>
      <c r="C348" s="26" t="s">
        <v>236</v>
      </c>
    </row>
    <row r="349" spans="2:3" ht="24" x14ac:dyDescent="0.25">
      <c r="B349" s="26" t="s">
        <v>762</v>
      </c>
      <c r="C349" s="26" t="s">
        <v>237</v>
      </c>
    </row>
    <row r="350" spans="2:3" ht="36" x14ac:dyDescent="0.25">
      <c r="B350" s="26" t="s">
        <v>763</v>
      </c>
      <c r="C350" s="26" t="s">
        <v>238</v>
      </c>
    </row>
    <row r="351" spans="2:3" ht="24" x14ac:dyDescent="0.25">
      <c r="B351" s="26" t="s">
        <v>764</v>
      </c>
      <c r="C351" s="26" t="s">
        <v>239</v>
      </c>
    </row>
    <row r="352" spans="2:3" ht="24" x14ac:dyDescent="0.25">
      <c r="B352" s="26" t="s">
        <v>765</v>
      </c>
      <c r="C352" s="26" t="s">
        <v>766</v>
      </c>
    </row>
    <row r="353" spans="2:3" ht="36" x14ac:dyDescent="0.25">
      <c r="B353" s="26" t="s">
        <v>767</v>
      </c>
      <c r="C353" s="26" t="s">
        <v>240</v>
      </c>
    </row>
    <row r="354" spans="2:3" ht="36" x14ac:dyDescent="0.25">
      <c r="B354" s="26" t="s">
        <v>768</v>
      </c>
      <c r="C354" s="26" t="s">
        <v>769</v>
      </c>
    </row>
    <row r="355" spans="2:3" ht="48" x14ac:dyDescent="0.25">
      <c r="B355" s="26" t="s">
        <v>770</v>
      </c>
      <c r="C355" s="26" t="s">
        <v>771</v>
      </c>
    </row>
    <row r="356" spans="2:3" ht="36" x14ac:dyDescent="0.25">
      <c r="B356" s="26" t="s">
        <v>772</v>
      </c>
      <c r="C356" s="26" t="s">
        <v>241</v>
      </c>
    </row>
    <row r="357" spans="2:3" ht="48" x14ac:dyDescent="0.25">
      <c r="B357" s="35" t="s">
        <v>773</v>
      </c>
      <c r="C357" s="26" t="s">
        <v>242</v>
      </c>
    </row>
    <row r="358" spans="2:3" ht="36" x14ac:dyDescent="0.25">
      <c r="B358" s="35" t="s">
        <v>774</v>
      </c>
      <c r="C358" s="26" t="s">
        <v>243</v>
      </c>
    </row>
    <row r="359" spans="2:3" ht="36" x14ac:dyDescent="0.25">
      <c r="B359" s="26" t="s">
        <v>775</v>
      </c>
      <c r="C359" s="26" t="s">
        <v>244</v>
      </c>
    </row>
    <row r="360" spans="2:3" ht="72" x14ac:dyDescent="0.25">
      <c r="B360" s="29" t="s">
        <v>776</v>
      </c>
      <c r="C360" s="29" t="s">
        <v>245</v>
      </c>
    </row>
    <row r="361" spans="2:3" ht="24" x14ac:dyDescent="0.25">
      <c r="B361" s="26" t="s">
        <v>777</v>
      </c>
      <c r="C361" s="26" t="s">
        <v>246</v>
      </c>
    </row>
    <row r="362" spans="2:3" ht="24" x14ac:dyDescent="0.25">
      <c r="B362" s="29" t="s">
        <v>778</v>
      </c>
      <c r="C362" s="29" t="s">
        <v>247</v>
      </c>
    </row>
    <row r="363" spans="2:3" ht="36" x14ac:dyDescent="0.25">
      <c r="B363" s="29" t="s">
        <v>779</v>
      </c>
      <c r="C363" s="26" t="s">
        <v>248</v>
      </c>
    </row>
    <row r="364" spans="2:3" ht="36" x14ac:dyDescent="0.25">
      <c r="B364" s="26" t="s">
        <v>249</v>
      </c>
      <c r="C364" s="26" t="s">
        <v>250</v>
      </c>
    </row>
    <row r="365" spans="2:3" ht="48" x14ac:dyDescent="0.25">
      <c r="B365" s="26" t="s">
        <v>251</v>
      </c>
      <c r="C365" s="26" t="s">
        <v>252</v>
      </c>
    </row>
    <row r="366" spans="2:3" x14ac:dyDescent="0.25">
      <c r="B366" s="26" t="s">
        <v>253</v>
      </c>
      <c r="C366" s="26" t="s">
        <v>780</v>
      </c>
    </row>
    <row r="367" spans="2:3" x14ac:dyDescent="0.25">
      <c r="B367" s="26" t="s">
        <v>254</v>
      </c>
      <c r="C367" s="26" t="s">
        <v>255</v>
      </c>
    </row>
    <row r="368" spans="2:3" x14ac:dyDescent="0.25">
      <c r="B368" s="26" t="s">
        <v>256</v>
      </c>
      <c r="C368" s="26" t="s">
        <v>257</v>
      </c>
    </row>
    <row r="369" spans="2:3" x14ac:dyDescent="0.25">
      <c r="B369" s="26" t="s">
        <v>258</v>
      </c>
      <c r="C369" s="26" t="s">
        <v>259</v>
      </c>
    </row>
    <row r="370" spans="2:3" x14ac:dyDescent="0.25">
      <c r="B370" s="26" t="s">
        <v>260</v>
      </c>
      <c r="C370" s="26" t="s">
        <v>261</v>
      </c>
    </row>
    <row r="371" spans="2:3" ht="24" x14ac:dyDescent="0.25">
      <c r="B371" s="26" t="s">
        <v>262</v>
      </c>
      <c r="C371" s="26" t="s">
        <v>263</v>
      </c>
    </row>
    <row r="372" spans="2:3" ht="24" x14ac:dyDescent="0.25">
      <c r="B372" s="26" t="s">
        <v>781</v>
      </c>
      <c r="C372" s="26" t="s">
        <v>264</v>
      </c>
    </row>
    <row r="373" spans="2:3" ht="24" x14ac:dyDescent="0.25">
      <c r="B373" s="26" t="s">
        <v>782</v>
      </c>
      <c r="C373" s="26" t="s">
        <v>265</v>
      </c>
    </row>
    <row r="374" spans="2:3" x14ac:dyDescent="0.25">
      <c r="B374" s="26" t="s">
        <v>266</v>
      </c>
      <c r="C374" s="26" t="s">
        <v>267</v>
      </c>
    </row>
    <row r="375" spans="2:3" ht="24" x14ac:dyDescent="0.25">
      <c r="B375" s="26" t="s">
        <v>268</v>
      </c>
      <c r="C375" s="26" t="s">
        <v>269</v>
      </c>
    </row>
  </sheetData>
  <protectedRanges>
    <protectedRange sqref="B333:C333 B362:C362 B363 B360:C360 B339:C341 B326:C327" name="Rango6"/>
    <protectedRange sqref="B318:C320 B302:C307 B312:C312 C296 B315:C315" name="Rango5"/>
    <protectedRange sqref="B289:B290 B292:B294 B296:B301 B272:C272 C264 B287:C288 B283:C283 B291:C291 B266:C266 B285:C285 B268:C270 B280:C281 B295:C295" name="Rango4"/>
    <protectedRange sqref="B264 B262 B252:C252 B247:C249 B254:C254 B244:C244 B257:C260" name="Rango3"/>
    <protectedRange algorithmName="SHA-512" hashValue="/yOoSJ0JfP+uHcKjxjbuNCQZ/yCSSPUNYy8yW+UIm5HOAGfwSmNQyz0FOeJAqkyoET2ZmH/OAMFEuNR0Rn/MMQ==" saltValue="EUZHpkbFDytx+5nx/y3tRw==" spinCount="100000" sqref="B61:C62" name="Rango1"/>
  </protectedRanges>
  <mergeCells count="2">
    <mergeCell ref="B2:C2"/>
    <mergeCell ref="B12:C12"/>
  </mergeCells>
  <conditionalFormatting sqref="B326">
    <cfRule type="duplicateValues" dxfId="1" priority="2"/>
  </conditionalFormatting>
  <conditionalFormatting sqref="B327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Plan de Acción 2025</vt:lpstr>
      <vt:lpstr>Ident. de contratistas</vt:lpstr>
      <vt:lpstr>Ident. de recursos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Biblioteca</dc:creator>
  <cp:lastModifiedBy>Marlon Guevara</cp:lastModifiedBy>
  <dcterms:created xsi:type="dcterms:W3CDTF">2022-09-12T17:04:15Z</dcterms:created>
  <dcterms:modified xsi:type="dcterms:W3CDTF">2024-09-06T01:29:28Z</dcterms:modified>
</cp:coreProperties>
</file>